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Übernahme kursorische prüfung\"/>
    </mc:Choice>
  </mc:AlternateContent>
  <xr:revisionPtr revIDLastSave="0" documentId="13_ncr:1_{64D05E69-14DB-4DF6-84F0-092A591D845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VERWENDUNGSNACHWEIS" sheetId="1" r:id="rId1"/>
  </sheets>
  <definedNames>
    <definedName name="_xlnm.Print_Area" localSheetId="0">VERWENDUNGSNACHWEIS!$A$1:$Z$557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2" i="1" l="1"/>
  <c r="O553" i="1"/>
  <c r="O55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14" i="1"/>
  <c r="O465" i="1"/>
  <c r="O474" i="1" s="1"/>
  <c r="O503" i="1" s="1"/>
  <c r="O466" i="1"/>
  <c r="O467" i="1"/>
  <c r="O468" i="1"/>
  <c r="O469" i="1"/>
  <c r="O470" i="1"/>
  <c r="O471" i="1"/>
  <c r="O472" i="1"/>
  <c r="O473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4" i="1"/>
  <c r="O46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1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36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1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264" i="1"/>
  <c r="O215" i="1"/>
  <c r="O249" i="1" s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50" i="1"/>
  <c r="O251" i="1"/>
  <c r="O252" i="1"/>
  <c r="O253" i="1"/>
  <c r="O254" i="1"/>
  <c r="O21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164" i="1"/>
  <c r="O146" i="1"/>
  <c r="F26" i="1" l="1"/>
  <c r="E26" i="1"/>
  <c r="A557" i="1" l="1"/>
  <c r="A507" i="1"/>
  <c r="I554" i="1"/>
  <c r="F554" i="1"/>
  <c r="D554" i="1"/>
  <c r="I553" i="1"/>
  <c r="F553" i="1"/>
  <c r="D553" i="1"/>
  <c r="I552" i="1"/>
  <c r="F552" i="1"/>
  <c r="D552" i="1"/>
  <c r="F551" i="1"/>
  <c r="D551" i="1"/>
  <c r="I550" i="1"/>
  <c r="F550" i="1"/>
  <c r="D550" i="1"/>
  <c r="I549" i="1"/>
  <c r="F549" i="1"/>
  <c r="D549" i="1"/>
  <c r="I548" i="1"/>
  <c r="F548" i="1"/>
  <c r="D548" i="1"/>
  <c r="I547" i="1"/>
  <c r="F547" i="1"/>
  <c r="D547" i="1"/>
  <c r="I546" i="1"/>
  <c r="F546" i="1"/>
  <c r="D546" i="1"/>
  <c r="I545" i="1"/>
  <c r="F545" i="1"/>
  <c r="D545" i="1"/>
  <c r="I544" i="1"/>
  <c r="F544" i="1"/>
  <c r="D544" i="1"/>
  <c r="I543" i="1"/>
  <c r="F543" i="1"/>
  <c r="D543" i="1"/>
  <c r="I542" i="1"/>
  <c r="F542" i="1"/>
  <c r="D542" i="1"/>
  <c r="I541" i="1"/>
  <c r="F541" i="1"/>
  <c r="D541" i="1"/>
  <c r="I540" i="1"/>
  <c r="F540" i="1"/>
  <c r="D540" i="1"/>
  <c r="I539" i="1"/>
  <c r="F539" i="1"/>
  <c r="D539" i="1"/>
  <c r="I538" i="1"/>
  <c r="F538" i="1"/>
  <c r="D538" i="1"/>
  <c r="I537" i="1"/>
  <c r="F537" i="1"/>
  <c r="D537" i="1"/>
  <c r="I536" i="1"/>
  <c r="F536" i="1"/>
  <c r="D536" i="1"/>
  <c r="I535" i="1"/>
  <c r="F535" i="1"/>
  <c r="D535" i="1"/>
  <c r="I534" i="1"/>
  <c r="F534" i="1"/>
  <c r="D534" i="1"/>
  <c r="I533" i="1"/>
  <c r="F533" i="1"/>
  <c r="D533" i="1"/>
  <c r="I532" i="1"/>
  <c r="F532" i="1"/>
  <c r="D532" i="1"/>
  <c r="I531" i="1"/>
  <c r="F531" i="1"/>
  <c r="D531" i="1"/>
  <c r="I530" i="1"/>
  <c r="F530" i="1"/>
  <c r="D530" i="1"/>
  <c r="I529" i="1"/>
  <c r="F529" i="1"/>
  <c r="D529" i="1"/>
  <c r="I528" i="1"/>
  <c r="F528" i="1"/>
  <c r="D528" i="1"/>
  <c r="I527" i="1"/>
  <c r="F527" i="1"/>
  <c r="D527" i="1"/>
  <c r="I526" i="1"/>
  <c r="F526" i="1"/>
  <c r="D526" i="1"/>
  <c r="I525" i="1"/>
  <c r="F525" i="1"/>
  <c r="D525" i="1"/>
  <c r="I524" i="1"/>
  <c r="F524" i="1"/>
  <c r="D524" i="1"/>
  <c r="I523" i="1"/>
  <c r="F523" i="1"/>
  <c r="D523" i="1"/>
  <c r="I522" i="1"/>
  <c r="F522" i="1"/>
  <c r="D522" i="1"/>
  <c r="I521" i="1"/>
  <c r="F521" i="1"/>
  <c r="D521" i="1"/>
  <c r="I520" i="1"/>
  <c r="F520" i="1"/>
  <c r="D520" i="1"/>
  <c r="I519" i="1"/>
  <c r="F519" i="1"/>
  <c r="D519" i="1"/>
  <c r="I518" i="1"/>
  <c r="F518" i="1"/>
  <c r="D518" i="1"/>
  <c r="I517" i="1"/>
  <c r="F517" i="1"/>
  <c r="D517" i="1"/>
  <c r="I516" i="1"/>
  <c r="F516" i="1"/>
  <c r="D516" i="1"/>
  <c r="I515" i="1"/>
  <c r="F515" i="1"/>
  <c r="D515" i="1"/>
  <c r="I514" i="1"/>
  <c r="F514" i="1"/>
  <c r="D514" i="1"/>
  <c r="T511" i="1"/>
  <c r="I504" i="1"/>
  <c r="F504" i="1"/>
  <c r="D504" i="1"/>
  <c r="F503" i="1"/>
  <c r="D503" i="1"/>
  <c r="I502" i="1"/>
  <c r="F502" i="1"/>
  <c r="D502" i="1"/>
  <c r="I501" i="1"/>
  <c r="F501" i="1"/>
  <c r="D501" i="1"/>
  <c r="I500" i="1"/>
  <c r="F500" i="1"/>
  <c r="D500" i="1"/>
  <c r="I499" i="1"/>
  <c r="F499" i="1"/>
  <c r="D499" i="1"/>
  <c r="I498" i="1"/>
  <c r="F498" i="1"/>
  <c r="D498" i="1"/>
  <c r="I497" i="1"/>
  <c r="F497" i="1"/>
  <c r="D497" i="1"/>
  <c r="I496" i="1"/>
  <c r="F496" i="1"/>
  <c r="D496" i="1"/>
  <c r="I495" i="1"/>
  <c r="F495" i="1"/>
  <c r="D495" i="1"/>
  <c r="I494" i="1"/>
  <c r="F494" i="1"/>
  <c r="D494" i="1"/>
  <c r="I493" i="1"/>
  <c r="F493" i="1"/>
  <c r="D493" i="1"/>
  <c r="I492" i="1"/>
  <c r="F492" i="1"/>
  <c r="D492" i="1"/>
  <c r="I491" i="1"/>
  <c r="F491" i="1"/>
  <c r="D491" i="1"/>
  <c r="I490" i="1"/>
  <c r="F490" i="1"/>
  <c r="D490" i="1"/>
  <c r="I489" i="1"/>
  <c r="F489" i="1"/>
  <c r="D489" i="1"/>
  <c r="I488" i="1"/>
  <c r="F488" i="1"/>
  <c r="D488" i="1"/>
  <c r="I487" i="1"/>
  <c r="F487" i="1"/>
  <c r="D487" i="1"/>
  <c r="I486" i="1"/>
  <c r="F486" i="1"/>
  <c r="D486" i="1"/>
  <c r="I485" i="1"/>
  <c r="F485" i="1"/>
  <c r="D485" i="1"/>
  <c r="I484" i="1"/>
  <c r="F484" i="1"/>
  <c r="D484" i="1"/>
  <c r="I483" i="1"/>
  <c r="F483" i="1"/>
  <c r="D483" i="1"/>
  <c r="I482" i="1"/>
  <c r="F482" i="1"/>
  <c r="D482" i="1"/>
  <c r="I481" i="1"/>
  <c r="F481" i="1"/>
  <c r="D481" i="1"/>
  <c r="I480" i="1"/>
  <c r="F480" i="1"/>
  <c r="D480" i="1"/>
  <c r="I479" i="1"/>
  <c r="F479" i="1"/>
  <c r="D479" i="1"/>
  <c r="I478" i="1"/>
  <c r="F478" i="1"/>
  <c r="D478" i="1"/>
  <c r="I477" i="1"/>
  <c r="F477" i="1"/>
  <c r="D477" i="1"/>
  <c r="I476" i="1"/>
  <c r="F476" i="1"/>
  <c r="D476" i="1"/>
  <c r="I475" i="1"/>
  <c r="F475" i="1"/>
  <c r="D475" i="1"/>
  <c r="I474" i="1"/>
  <c r="F474" i="1"/>
  <c r="D474" i="1"/>
  <c r="I473" i="1"/>
  <c r="F473" i="1"/>
  <c r="D473" i="1"/>
  <c r="I472" i="1"/>
  <c r="F472" i="1"/>
  <c r="D472" i="1"/>
  <c r="I471" i="1"/>
  <c r="F471" i="1"/>
  <c r="D471" i="1"/>
  <c r="I470" i="1"/>
  <c r="F470" i="1"/>
  <c r="D470" i="1"/>
  <c r="I469" i="1"/>
  <c r="F469" i="1"/>
  <c r="D469" i="1"/>
  <c r="I468" i="1"/>
  <c r="F468" i="1"/>
  <c r="D468" i="1"/>
  <c r="I467" i="1"/>
  <c r="F467" i="1"/>
  <c r="D467" i="1"/>
  <c r="I466" i="1"/>
  <c r="F466" i="1"/>
  <c r="D466" i="1"/>
  <c r="I465" i="1"/>
  <c r="F465" i="1"/>
  <c r="D465" i="1"/>
  <c r="I464" i="1"/>
  <c r="F464" i="1"/>
  <c r="D464" i="1"/>
  <c r="T461" i="1"/>
  <c r="A457" i="1"/>
  <c r="I454" i="1"/>
  <c r="F454" i="1"/>
  <c r="D454" i="1"/>
  <c r="I453" i="1"/>
  <c r="F453" i="1"/>
  <c r="D453" i="1"/>
  <c r="I452" i="1"/>
  <c r="F452" i="1"/>
  <c r="D452" i="1"/>
  <c r="I451" i="1"/>
  <c r="F451" i="1"/>
  <c r="D451" i="1"/>
  <c r="I450" i="1"/>
  <c r="F450" i="1"/>
  <c r="D450" i="1"/>
  <c r="I449" i="1"/>
  <c r="F449" i="1"/>
  <c r="D449" i="1"/>
  <c r="I448" i="1"/>
  <c r="F448" i="1"/>
  <c r="D448" i="1"/>
  <c r="I447" i="1"/>
  <c r="F447" i="1"/>
  <c r="D447" i="1"/>
  <c r="I446" i="1"/>
  <c r="F446" i="1"/>
  <c r="D446" i="1"/>
  <c r="I445" i="1"/>
  <c r="F445" i="1"/>
  <c r="D445" i="1"/>
  <c r="I444" i="1"/>
  <c r="F444" i="1"/>
  <c r="D444" i="1"/>
  <c r="I443" i="1"/>
  <c r="F443" i="1"/>
  <c r="D443" i="1"/>
  <c r="I442" i="1"/>
  <c r="F442" i="1"/>
  <c r="D442" i="1"/>
  <c r="I441" i="1"/>
  <c r="F441" i="1"/>
  <c r="D441" i="1"/>
  <c r="I440" i="1"/>
  <c r="F440" i="1"/>
  <c r="D440" i="1"/>
  <c r="I439" i="1"/>
  <c r="F439" i="1"/>
  <c r="D439" i="1"/>
  <c r="I438" i="1"/>
  <c r="F438" i="1"/>
  <c r="D438" i="1"/>
  <c r="I437" i="1"/>
  <c r="F437" i="1"/>
  <c r="D437" i="1"/>
  <c r="I436" i="1"/>
  <c r="F436" i="1"/>
  <c r="D436" i="1"/>
  <c r="I435" i="1"/>
  <c r="F435" i="1"/>
  <c r="D435" i="1"/>
  <c r="I434" i="1"/>
  <c r="F434" i="1"/>
  <c r="D434" i="1"/>
  <c r="I433" i="1"/>
  <c r="F433" i="1"/>
  <c r="D433" i="1"/>
  <c r="I432" i="1"/>
  <c r="F432" i="1"/>
  <c r="D432" i="1"/>
  <c r="I431" i="1"/>
  <c r="F431" i="1"/>
  <c r="D431" i="1"/>
  <c r="I430" i="1"/>
  <c r="F430" i="1"/>
  <c r="D430" i="1"/>
  <c r="I429" i="1"/>
  <c r="F429" i="1"/>
  <c r="D429" i="1"/>
  <c r="I428" i="1"/>
  <c r="F428" i="1"/>
  <c r="D428" i="1"/>
  <c r="I427" i="1"/>
  <c r="F427" i="1"/>
  <c r="D427" i="1"/>
  <c r="I426" i="1"/>
  <c r="F426" i="1"/>
  <c r="D426" i="1"/>
  <c r="I425" i="1"/>
  <c r="F425" i="1"/>
  <c r="D425" i="1"/>
  <c r="I424" i="1"/>
  <c r="F424" i="1"/>
  <c r="D424" i="1"/>
  <c r="I423" i="1"/>
  <c r="F423" i="1"/>
  <c r="D423" i="1"/>
  <c r="I422" i="1"/>
  <c r="F422" i="1"/>
  <c r="D422" i="1"/>
  <c r="I421" i="1"/>
  <c r="F421" i="1"/>
  <c r="D421" i="1"/>
  <c r="I420" i="1"/>
  <c r="F420" i="1"/>
  <c r="D420" i="1"/>
  <c r="I419" i="1"/>
  <c r="F419" i="1"/>
  <c r="D419" i="1"/>
  <c r="I418" i="1"/>
  <c r="F418" i="1"/>
  <c r="D418" i="1"/>
  <c r="I417" i="1"/>
  <c r="F417" i="1"/>
  <c r="D417" i="1"/>
  <c r="I416" i="1"/>
  <c r="F416" i="1"/>
  <c r="D416" i="1"/>
  <c r="I415" i="1"/>
  <c r="F415" i="1"/>
  <c r="D415" i="1"/>
  <c r="I414" i="1"/>
  <c r="F414" i="1"/>
  <c r="D414" i="1"/>
  <c r="T411" i="1"/>
  <c r="A407" i="1"/>
  <c r="A357" i="1"/>
  <c r="A307" i="1"/>
  <c r="A257" i="1"/>
  <c r="I404" i="1"/>
  <c r="F404" i="1"/>
  <c r="D404" i="1"/>
  <c r="R403" i="1"/>
  <c r="I403" i="1"/>
  <c r="F403" i="1"/>
  <c r="D403" i="1"/>
  <c r="I402" i="1"/>
  <c r="F402" i="1"/>
  <c r="D402" i="1"/>
  <c r="I401" i="1"/>
  <c r="F401" i="1"/>
  <c r="D401" i="1"/>
  <c r="S400" i="1"/>
  <c r="I400" i="1"/>
  <c r="F400" i="1"/>
  <c r="D400" i="1"/>
  <c r="I399" i="1"/>
  <c r="F399" i="1"/>
  <c r="D399" i="1"/>
  <c r="I398" i="1"/>
  <c r="F398" i="1"/>
  <c r="D398" i="1"/>
  <c r="I397" i="1"/>
  <c r="F397" i="1"/>
  <c r="D397" i="1"/>
  <c r="I396" i="1"/>
  <c r="F396" i="1"/>
  <c r="D396" i="1"/>
  <c r="I395" i="1"/>
  <c r="F395" i="1"/>
  <c r="D395" i="1"/>
  <c r="I394" i="1"/>
  <c r="F394" i="1"/>
  <c r="D394" i="1"/>
  <c r="I393" i="1"/>
  <c r="F393" i="1"/>
  <c r="D393" i="1"/>
  <c r="S392" i="1"/>
  <c r="I392" i="1"/>
  <c r="F392" i="1"/>
  <c r="D392" i="1"/>
  <c r="R391" i="1"/>
  <c r="I391" i="1"/>
  <c r="F391" i="1"/>
  <c r="D391" i="1"/>
  <c r="I390" i="1"/>
  <c r="F390" i="1"/>
  <c r="D390" i="1"/>
  <c r="I389" i="1"/>
  <c r="F389" i="1"/>
  <c r="D389" i="1"/>
  <c r="S388" i="1"/>
  <c r="I388" i="1"/>
  <c r="F388" i="1"/>
  <c r="D388" i="1"/>
  <c r="I387" i="1"/>
  <c r="F387" i="1"/>
  <c r="D387" i="1"/>
  <c r="I386" i="1"/>
  <c r="F386" i="1"/>
  <c r="D386" i="1"/>
  <c r="I385" i="1"/>
  <c r="F385" i="1"/>
  <c r="D385" i="1"/>
  <c r="I384" i="1"/>
  <c r="F384" i="1"/>
  <c r="D384" i="1"/>
  <c r="I383" i="1"/>
  <c r="F383" i="1"/>
  <c r="D383" i="1"/>
  <c r="I382" i="1"/>
  <c r="F382" i="1"/>
  <c r="D382" i="1"/>
  <c r="I381" i="1"/>
  <c r="F381" i="1"/>
  <c r="D381" i="1"/>
  <c r="S380" i="1"/>
  <c r="I380" i="1"/>
  <c r="F380" i="1"/>
  <c r="D380" i="1"/>
  <c r="S379" i="1"/>
  <c r="I379" i="1"/>
  <c r="F379" i="1"/>
  <c r="D379" i="1"/>
  <c r="I378" i="1"/>
  <c r="F378" i="1"/>
  <c r="D378" i="1"/>
  <c r="I377" i="1"/>
  <c r="F377" i="1"/>
  <c r="D377" i="1"/>
  <c r="S376" i="1"/>
  <c r="I376" i="1"/>
  <c r="F376" i="1"/>
  <c r="D376" i="1"/>
  <c r="I375" i="1"/>
  <c r="F375" i="1"/>
  <c r="D375" i="1"/>
  <c r="I374" i="1"/>
  <c r="F374" i="1"/>
  <c r="D374" i="1"/>
  <c r="I373" i="1"/>
  <c r="F373" i="1"/>
  <c r="D373" i="1"/>
  <c r="I372" i="1"/>
  <c r="F372" i="1"/>
  <c r="D372" i="1"/>
  <c r="I371" i="1"/>
  <c r="F371" i="1"/>
  <c r="D371" i="1"/>
  <c r="I370" i="1"/>
  <c r="F370" i="1"/>
  <c r="D370" i="1"/>
  <c r="I369" i="1"/>
  <c r="F369" i="1"/>
  <c r="D369" i="1"/>
  <c r="S368" i="1"/>
  <c r="I368" i="1"/>
  <c r="F368" i="1"/>
  <c r="D368" i="1"/>
  <c r="I367" i="1"/>
  <c r="F367" i="1"/>
  <c r="D367" i="1"/>
  <c r="I366" i="1"/>
  <c r="F366" i="1"/>
  <c r="D366" i="1"/>
  <c r="R371" i="1"/>
  <c r="I365" i="1"/>
  <c r="F365" i="1"/>
  <c r="D365" i="1"/>
  <c r="S364" i="1"/>
  <c r="I364" i="1"/>
  <c r="F364" i="1"/>
  <c r="D364" i="1"/>
  <c r="T361" i="1"/>
  <c r="I354" i="1"/>
  <c r="F354" i="1"/>
  <c r="D354" i="1"/>
  <c r="I353" i="1"/>
  <c r="F353" i="1"/>
  <c r="D353" i="1"/>
  <c r="I352" i="1"/>
  <c r="F352" i="1"/>
  <c r="D352" i="1"/>
  <c r="I351" i="1"/>
  <c r="F351" i="1"/>
  <c r="D351" i="1"/>
  <c r="I350" i="1"/>
  <c r="F350" i="1"/>
  <c r="D350" i="1"/>
  <c r="I349" i="1"/>
  <c r="F349" i="1"/>
  <c r="D349" i="1"/>
  <c r="I348" i="1"/>
  <c r="F348" i="1"/>
  <c r="D348" i="1"/>
  <c r="R347" i="1"/>
  <c r="I347" i="1"/>
  <c r="F347" i="1"/>
  <c r="D347" i="1"/>
  <c r="I346" i="1"/>
  <c r="F346" i="1"/>
  <c r="D346" i="1"/>
  <c r="I345" i="1"/>
  <c r="F345" i="1"/>
  <c r="D345" i="1"/>
  <c r="S344" i="1"/>
  <c r="I344" i="1"/>
  <c r="F344" i="1"/>
  <c r="D344" i="1"/>
  <c r="I343" i="1"/>
  <c r="F343" i="1"/>
  <c r="D343" i="1"/>
  <c r="I342" i="1"/>
  <c r="F342" i="1"/>
  <c r="D342" i="1"/>
  <c r="I341" i="1"/>
  <c r="F341" i="1"/>
  <c r="D341" i="1"/>
  <c r="I340" i="1"/>
  <c r="F340" i="1"/>
  <c r="D340" i="1"/>
  <c r="I339" i="1"/>
  <c r="F339" i="1"/>
  <c r="D339" i="1"/>
  <c r="I338" i="1"/>
  <c r="F338" i="1"/>
  <c r="D338" i="1"/>
  <c r="I337" i="1"/>
  <c r="F337" i="1"/>
  <c r="D337" i="1"/>
  <c r="I336" i="1"/>
  <c r="F336" i="1"/>
  <c r="D336" i="1"/>
  <c r="R335" i="1"/>
  <c r="I335" i="1"/>
  <c r="F335" i="1"/>
  <c r="D335" i="1"/>
  <c r="I334" i="1"/>
  <c r="F334" i="1"/>
  <c r="D334" i="1"/>
  <c r="I333" i="1"/>
  <c r="F333" i="1"/>
  <c r="D333" i="1"/>
  <c r="S332" i="1"/>
  <c r="I332" i="1"/>
  <c r="F332" i="1"/>
  <c r="D332" i="1"/>
  <c r="I331" i="1"/>
  <c r="F331" i="1"/>
  <c r="D331" i="1"/>
  <c r="I330" i="1"/>
  <c r="F330" i="1"/>
  <c r="D330" i="1"/>
  <c r="I329" i="1"/>
  <c r="F329" i="1"/>
  <c r="D329" i="1"/>
  <c r="I328" i="1"/>
  <c r="F328" i="1"/>
  <c r="D328" i="1"/>
  <c r="I327" i="1"/>
  <c r="F327" i="1"/>
  <c r="D327" i="1"/>
  <c r="I326" i="1"/>
  <c r="F326" i="1"/>
  <c r="D326" i="1"/>
  <c r="I325" i="1"/>
  <c r="F325" i="1"/>
  <c r="D325" i="1"/>
  <c r="I324" i="1"/>
  <c r="F324" i="1"/>
  <c r="D324" i="1"/>
  <c r="S323" i="1"/>
  <c r="I323" i="1"/>
  <c r="F323" i="1"/>
  <c r="D323" i="1"/>
  <c r="I322" i="1"/>
  <c r="F322" i="1"/>
  <c r="D322" i="1"/>
  <c r="I321" i="1"/>
  <c r="F321" i="1"/>
  <c r="D321" i="1"/>
  <c r="S320" i="1"/>
  <c r="I320" i="1"/>
  <c r="F320" i="1"/>
  <c r="D320" i="1"/>
  <c r="I319" i="1"/>
  <c r="F319" i="1"/>
  <c r="D319" i="1"/>
  <c r="I318" i="1"/>
  <c r="F318" i="1"/>
  <c r="D318" i="1"/>
  <c r="I317" i="1"/>
  <c r="F317" i="1"/>
  <c r="D317" i="1"/>
  <c r="I316" i="1"/>
  <c r="F316" i="1"/>
  <c r="D316" i="1"/>
  <c r="I315" i="1"/>
  <c r="F315" i="1"/>
  <c r="D315" i="1"/>
  <c r="I314" i="1"/>
  <c r="F314" i="1"/>
  <c r="D314" i="1"/>
  <c r="T311" i="1"/>
  <c r="I304" i="1"/>
  <c r="F304" i="1"/>
  <c r="D304" i="1"/>
  <c r="I303" i="1"/>
  <c r="F303" i="1"/>
  <c r="D303" i="1"/>
  <c r="I302" i="1"/>
  <c r="F302" i="1"/>
  <c r="D302" i="1"/>
  <c r="I301" i="1"/>
  <c r="F301" i="1"/>
  <c r="D301" i="1"/>
  <c r="I300" i="1"/>
  <c r="F300" i="1"/>
  <c r="D300" i="1"/>
  <c r="I299" i="1"/>
  <c r="F299" i="1"/>
  <c r="D299" i="1"/>
  <c r="I298" i="1"/>
  <c r="F298" i="1"/>
  <c r="D298" i="1"/>
  <c r="I297" i="1"/>
  <c r="F297" i="1"/>
  <c r="D297" i="1"/>
  <c r="I296" i="1"/>
  <c r="F296" i="1"/>
  <c r="D296" i="1"/>
  <c r="I295" i="1"/>
  <c r="F295" i="1"/>
  <c r="D295" i="1"/>
  <c r="I294" i="1"/>
  <c r="F294" i="1"/>
  <c r="D294" i="1"/>
  <c r="I293" i="1"/>
  <c r="F293" i="1"/>
  <c r="D293" i="1"/>
  <c r="I292" i="1"/>
  <c r="F292" i="1"/>
  <c r="D292" i="1"/>
  <c r="I291" i="1"/>
  <c r="F291" i="1"/>
  <c r="D291" i="1"/>
  <c r="I290" i="1"/>
  <c r="F290" i="1"/>
  <c r="D290" i="1"/>
  <c r="F289" i="1"/>
  <c r="D289" i="1"/>
  <c r="I288" i="1"/>
  <c r="F288" i="1"/>
  <c r="D288" i="1"/>
  <c r="I287" i="1"/>
  <c r="F287" i="1"/>
  <c r="D287" i="1"/>
  <c r="I286" i="1"/>
  <c r="F286" i="1"/>
  <c r="D286" i="1"/>
  <c r="I285" i="1"/>
  <c r="F285" i="1"/>
  <c r="D285" i="1"/>
  <c r="I284" i="1"/>
  <c r="F284" i="1"/>
  <c r="D284" i="1"/>
  <c r="I283" i="1"/>
  <c r="F283" i="1"/>
  <c r="D283" i="1"/>
  <c r="I282" i="1"/>
  <c r="F282" i="1"/>
  <c r="D282" i="1"/>
  <c r="I281" i="1"/>
  <c r="F281" i="1"/>
  <c r="D281" i="1"/>
  <c r="I280" i="1"/>
  <c r="F280" i="1"/>
  <c r="D280" i="1"/>
  <c r="I279" i="1"/>
  <c r="F279" i="1"/>
  <c r="D279" i="1"/>
  <c r="I278" i="1"/>
  <c r="F278" i="1"/>
  <c r="D278" i="1"/>
  <c r="I277" i="1"/>
  <c r="F277" i="1"/>
  <c r="D277" i="1"/>
  <c r="I276" i="1"/>
  <c r="F276" i="1"/>
  <c r="D276" i="1"/>
  <c r="I275" i="1"/>
  <c r="F275" i="1"/>
  <c r="D275" i="1"/>
  <c r="I274" i="1"/>
  <c r="F274" i="1"/>
  <c r="D274" i="1"/>
  <c r="I273" i="1"/>
  <c r="F273" i="1"/>
  <c r="D273" i="1"/>
  <c r="I272" i="1"/>
  <c r="F272" i="1"/>
  <c r="D272" i="1"/>
  <c r="I271" i="1"/>
  <c r="F271" i="1"/>
  <c r="D271" i="1"/>
  <c r="I270" i="1"/>
  <c r="F270" i="1"/>
  <c r="D270" i="1"/>
  <c r="I269" i="1"/>
  <c r="F269" i="1"/>
  <c r="D269" i="1"/>
  <c r="I268" i="1"/>
  <c r="F268" i="1"/>
  <c r="D268" i="1"/>
  <c r="I267" i="1"/>
  <c r="F267" i="1"/>
  <c r="D267" i="1"/>
  <c r="I266" i="1"/>
  <c r="F266" i="1"/>
  <c r="D266" i="1"/>
  <c r="I265" i="1"/>
  <c r="F265" i="1"/>
  <c r="D265" i="1"/>
  <c r="I264" i="1"/>
  <c r="F264" i="1"/>
  <c r="D264" i="1"/>
  <c r="T261" i="1"/>
  <c r="I254" i="1"/>
  <c r="F254" i="1"/>
  <c r="D254" i="1"/>
  <c r="I253" i="1"/>
  <c r="F253" i="1"/>
  <c r="D253" i="1"/>
  <c r="I252" i="1"/>
  <c r="F252" i="1"/>
  <c r="D252" i="1"/>
  <c r="I251" i="1"/>
  <c r="F251" i="1"/>
  <c r="D251" i="1"/>
  <c r="I250" i="1"/>
  <c r="F250" i="1"/>
  <c r="D250" i="1"/>
  <c r="F249" i="1"/>
  <c r="D249" i="1"/>
  <c r="I248" i="1"/>
  <c r="F248" i="1"/>
  <c r="D248" i="1"/>
  <c r="I247" i="1"/>
  <c r="F247" i="1"/>
  <c r="D247" i="1"/>
  <c r="I246" i="1"/>
  <c r="F246" i="1"/>
  <c r="D246" i="1"/>
  <c r="I245" i="1"/>
  <c r="F245" i="1"/>
  <c r="D245" i="1"/>
  <c r="I244" i="1"/>
  <c r="F244" i="1"/>
  <c r="D244" i="1"/>
  <c r="I243" i="1"/>
  <c r="F243" i="1"/>
  <c r="D243" i="1"/>
  <c r="I242" i="1"/>
  <c r="F242" i="1"/>
  <c r="D242" i="1"/>
  <c r="I241" i="1"/>
  <c r="F241" i="1"/>
  <c r="D241" i="1"/>
  <c r="I240" i="1"/>
  <c r="F240" i="1"/>
  <c r="D240" i="1"/>
  <c r="I239" i="1"/>
  <c r="F239" i="1"/>
  <c r="D239" i="1"/>
  <c r="I238" i="1"/>
  <c r="F238" i="1"/>
  <c r="D238" i="1"/>
  <c r="I237" i="1"/>
  <c r="F237" i="1"/>
  <c r="D237" i="1"/>
  <c r="I236" i="1"/>
  <c r="F236" i="1"/>
  <c r="D236" i="1"/>
  <c r="I235" i="1"/>
  <c r="F235" i="1"/>
  <c r="D235" i="1"/>
  <c r="I234" i="1"/>
  <c r="F234" i="1"/>
  <c r="D234" i="1"/>
  <c r="I233" i="1"/>
  <c r="F233" i="1"/>
  <c r="D233" i="1"/>
  <c r="I232" i="1"/>
  <c r="F232" i="1"/>
  <c r="D232" i="1"/>
  <c r="I231" i="1"/>
  <c r="F231" i="1"/>
  <c r="D231" i="1"/>
  <c r="I230" i="1"/>
  <c r="F230" i="1"/>
  <c r="D230" i="1"/>
  <c r="I229" i="1"/>
  <c r="F229" i="1"/>
  <c r="D229" i="1"/>
  <c r="I228" i="1"/>
  <c r="F228" i="1"/>
  <c r="D228" i="1"/>
  <c r="I227" i="1"/>
  <c r="F227" i="1"/>
  <c r="D227" i="1"/>
  <c r="I226" i="1"/>
  <c r="F226" i="1"/>
  <c r="D226" i="1"/>
  <c r="I225" i="1"/>
  <c r="F225" i="1"/>
  <c r="D225" i="1"/>
  <c r="I224" i="1"/>
  <c r="F224" i="1"/>
  <c r="D224" i="1"/>
  <c r="I223" i="1"/>
  <c r="F223" i="1"/>
  <c r="D223" i="1"/>
  <c r="I222" i="1"/>
  <c r="F222" i="1"/>
  <c r="D222" i="1"/>
  <c r="I221" i="1"/>
  <c r="F221" i="1"/>
  <c r="D221" i="1"/>
  <c r="I220" i="1"/>
  <c r="F220" i="1"/>
  <c r="D220" i="1"/>
  <c r="I219" i="1"/>
  <c r="F219" i="1"/>
  <c r="D219" i="1"/>
  <c r="I218" i="1"/>
  <c r="F218" i="1"/>
  <c r="D218" i="1"/>
  <c r="I217" i="1"/>
  <c r="F217" i="1"/>
  <c r="D217" i="1"/>
  <c r="I216" i="1"/>
  <c r="F216" i="1"/>
  <c r="D216" i="1"/>
  <c r="I215" i="1"/>
  <c r="F215" i="1"/>
  <c r="D215" i="1"/>
  <c r="I214" i="1"/>
  <c r="F214" i="1"/>
  <c r="D214" i="1"/>
  <c r="T211" i="1"/>
  <c r="A207" i="1"/>
  <c r="R315" i="1" l="1"/>
  <c r="S324" i="1"/>
  <c r="R327" i="1"/>
  <c r="S336" i="1"/>
  <c r="S339" i="1"/>
  <c r="S348" i="1"/>
  <c r="R351" i="1"/>
  <c r="S354" i="1"/>
  <c r="S372" i="1"/>
  <c r="R375" i="1"/>
  <c r="S384" i="1"/>
  <c r="S387" i="1"/>
  <c r="S396" i="1"/>
  <c r="S402" i="1"/>
  <c r="S395" i="1"/>
  <c r="S404" i="1"/>
  <c r="S316" i="1"/>
  <c r="R319" i="1"/>
  <c r="S328" i="1"/>
  <c r="R331" i="1"/>
  <c r="S340" i="1"/>
  <c r="R343" i="1"/>
  <c r="S352" i="1"/>
  <c r="S514" i="1"/>
  <c r="R516" i="1"/>
  <c r="R517" i="1"/>
  <c r="S518" i="1"/>
  <c r="R520" i="1"/>
  <c r="R521" i="1"/>
  <c r="S522" i="1"/>
  <c r="R524" i="1"/>
  <c r="R525" i="1"/>
  <c r="S526" i="1"/>
  <c r="R528" i="1"/>
  <c r="R529" i="1"/>
  <c r="S530" i="1"/>
  <c r="R532" i="1"/>
  <c r="R533" i="1"/>
  <c r="S534" i="1"/>
  <c r="R536" i="1"/>
  <c r="R537" i="1"/>
  <c r="S538" i="1"/>
  <c r="R540" i="1"/>
  <c r="R541" i="1"/>
  <c r="S542" i="1"/>
  <c r="R544" i="1"/>
  <c r="R545" i="1"/>
  <c r="S546" i="1"/>
  <c r="R548" i="1"/>
  <c r="R549" i="1"/>
  <c r="S550" i="1"/>
  <c r="S552" i="1"/>
  <c r="R553" i="1"/>
  <c r="S554" i="1"/>
  <c r="S464" i="1"/>
  <c r="R466" i="1"/>
  <c r="R467" i="1"/>
  <c r="S468" i="1"/>
  <c r="R470" i="1"/>
  <c r="R471" i="1"/>
  <c r="S472" i="1"/>
  <c r="R474" i="1"/>
  <c r="R475" i="1"/>
  <c r="S476" i="1"/>
  <c r="R478" i="1"/>
  <c r="S479" i="1"/>
  <c r="S480" i="1"/>
  <c r="R482" i="1"/>
  <c r="R483" i="1"/>
  <c r="S484" i="1"/>
  <c r="R486" i="1"/>
  <c r="R487" i="1"/>
  <c r="S488" i="1"/>
  <c r="R490" i="1"/>
  <c r="R491" i="1"/>
  <c r="S492" i="1"/>
  <c r="R494" i="1"/>
  <c r="R495" i="1"/>
  <c r="S496" i="1"/>
  <c r="R498" i="1"/>
  <c r="R499" i="1"/>
  <c r="S500" i="1"/>
  <c r="R503" i="1"/>
  <c r="S504" i="1"/>
  <c r="R414" i="1"/>
  <c r="S415" i="1"/>
  <c r="S417" i="1"/>
  <c r="R418" i="1"/>
  <c r="S419" i="1"/>
  <c r="S421" i="1"/>
  <c r="R422" i="1"/>
  <c r="S423" i="1"/>
  <c r="S425" i="1"/>
  <c r="R426" i="1"/>
  <c r="S427" i="1"/>
  <c r="R430" i="1"/>
  <c r="S431" i="1"/>
  <c r="R434" i="1"/>
  <c r="S435" i="1"/>
  <c r="R438" i="1"/>
  <c r="S439" i="1"/>
  <c r="S264" i="1"/>
  <c r="R266" i="1"/>
  <c r="R267" i="1"/>
  <c r="S268" i="1"/>
  <c r="R270" i="1"/>
  <c r="R271" i="1"/>
  <c r="S272" i="1"/>
  <c r="R274" i="1"/>
  <c r="R275" i="1"/>
  <c r="S276" i="1"/>
  <c r="R278" i="1"/>
  <c r="R279" i="1"/>
  <c r="S280" i="1"/>
  <c r="R282" i="1"/>
  <c r="R283" i="1"/>
  <c r="S284" i="1"/>
  <c r="R286" i="1"/>
  <c r="R287" i="1"/>
  <c r="S288" i="1"/>
  <c r="R290" i="1"/>
  <c r="R291" i="1"/>
  <c r="S292" i="1"/>
  <c r="R294" i="1"/>
  <c r="R295" i="1"/>
  <c r="S296" i="1"/>
  <c r="S298" i="1"/>
  <c r="R299" i="1"/>
  <c r="S300" i="1"/>
  <c r="S302" i="1"/>
  <c r="R303" i="1"/>
  <c r="S304" i="1"/>
  <c r="S219" i="1"/>
  <c r="S221" i="1"/>
  <c r="R222" i="1"/>
  <c r="S227" i="1"/>
  <c r="S229" i="1"/>
  <c r="R230" i="1"/>
  <c r="S235" i="1"/>
  <c r="S237" i="1"/>
  <c r="R238" i="1"/>
  <c r="S243" i="1"/>
  <c r="S245" i="1"/>
  <c r="R246" i="1"/>
  <c r="S251" i="1"/>
  <c r="S253" i="1"/>
  <c r="R214" i="1"/>
  <c r="R396" i="1"/>
  <c r="S315" i="1"/>
  <c r="S215" i="1"/>
  <c r="S216" i="1"/>
  <c r="R217" i="1"/>
  <c r="S218" i="1"/>
  <c r="S231" i="1"/>
  <c r="R233" i="1"/>
  <c r="S234" i="1"/>
  <c r="S265" i="1"/>
  <c r="S267" i="1"/>
  <c r="S269" i="1"/>
  <c r="S271" i="1"/>
  <c r="S273" i="1"/>
  <c r="S275" i="1"/>
  <c r="S281" i="1"/>
  <c r="S283" i="1"/>
  <c r="S285" i="1"/>
  <c r="S287" i="1"/>
  <c r="S291" i="1"/>
  <c r="S297" i="1"/>
  <c r="R298" i="1"/>
  <c r="T298" i="1" s="1"/>
  <c r="S299" i="1"/>
  <c r="S301" i="1"/>
  <c r="R302" i="1"/>
  <c r="T302" i="1" s="1"/>
  <c r="S303" i="1"/>
  <c r="R504" i="1"/>
  <c r="S489" i="1"/>
  <c r="R492" i="1"/>
  <c r="R500" i="1"/>
  <c r="S347" i="1"/>
  <c r="T347" i="1" s="1"/>
  <c r="S247" i="1"/>
  <c r="R248" i="1"/>
  <c r="R249" i="1"/>
  <c r="S250" i="1"/>
  <c r="R251" i="1"/>
  <c r="R332" i="1"/>
  <c r="T332" i="1" s="1"/>
  <c r="R340" i="1"/>
  <c r="S414" i="1"/>
  <c r="R416" i="1"/>
  <c r="S418" i="1"/>
  <c r="R440" i="1"/>
  <c r="S441" i="1"/>
  <c r="S442" i="1"/>
  <c r="S443" i="1"/>
  <c r="R444" i="1"/>
  <c r="S445" i="1"/>
  <c r="S446" i="1"/>
  <c r="S447" i="1"/>
  <c r="R448" i="1"/>
  <c r="S449" i="1"/>
  <c r="S450" i="1"/>
  <c r="S451" i="1"/>
  <c r="R452" i="1"/>
  <c r="S453" i="1"/>
  <c r="S454" i="1"/>
  <c r="R518" i="1"/>
  <c r="R522" i="1"/>
  <c r="R534" i="1"/>
  <c r="R538" i="1"/>
  <c r="R542" i="1"/>
  <c r="R550" i="1"/>
  <c r="R554" i="1"/>
  <c r="S475" i="1"/>
  <c r="R364" i="1"/>
  <c r="T364" i="1" s="1"/>
  <c r="R380" i="1"/>
  <c r="T380" i="1" s="1"/>
  <c r="S465" i="1"/>
  <c r="S473" i="1"/>
  <c r="R323" i="1"/>
  <c r="T323" i="1" s="1"/>
  <c r="S391" i="1"/>
  <c r="T391" i="1" s="1"/>
  <c r="S403" i="1"/>
  <c r="T403" i="1" s="1"/>
  <c r="R316" i="1"/>
  <c r="R348" i="1"/>
  <c r="S371" i="1"/>
  <c r="T371" i="1" s="1"/>
  <c r="R388" i="1"/>
  <c r="T388" i="1" s="1"/>
  <c r="S426" i="1"/>
  <c r="R428" i="1"/>
  <c r="S429" i="1"/>
  <c r="S430" i="1"/>
  <c r="R432" i="1"/>
  <c r="S433" i="1"/>
  <c r="S434" i="1"/>
  <c r="S467" i="1"/>
  <c r="S481" i="1"/>
  <c r="R484" i="1"/>
  <c r="R526" i="1"/>
  <c r="R387" i="1"/>
  <c r="R395" i="1"/>
  <c r="S277" i="1"/>
  <c r="S279" i="1"/>
  <c r="S293" i="1"/>
  <c r="S295" i="1"/>
  <c r="S319" i="1"/>
  <c r="R324" i="1"/>
  <c r="S331" i="1"/>
  <c r="S343" i="1"/>
  <c r="T343" i="1" s="1"/>
  <c r="S351" i="1"/>
  <c r="R372" i="1"/>
  <c r="R379" i="1"/>
  <c r="T379" i="1" s="1"/>
  <c r="R404" i="1"/>
  <c r="R420" i="1"/>
  <c r="S422" i="1"/>
  <c r="R436" i="1"/>
  <c r="S437" i="1"/>
  <c r="S438" i="1"/>
  <c r="R468" i="1"/>
  <c r="R476" i="1"/>
  <c r="S483" i="1"/>
  <c r="S491" i="1"/>
  <c r="R496" i="1"/>
  <c r="R514" i="1"/>
  <c r="R530" i="1"/>
  <c r="R546" i="1"/>
  <c r="R339" i="1"/>
  <c r="S487" i="1"/>
  <c r="S375" i="1"/>
  <c r="S471" i="1"/>
  <c r="S327" i="1"/>
  <c r="S335" i="1"/>
  <c r="T335" i="1" s="1"/>
  <c r="S383" i="1"/>
  <c r="R383" i="1"/>
  <c r="S367" i="1"/>
  <c r="R367" i="1"/>
  <c r="S399" i="1"/>
  <c r="R399" i="1"/>
  <c r="S223" i="1"/>
  <c r="R224" i="1"/>
  <c r="R225" i="1"/>
  <c r="S226" i="1"/>
  <c r="R264" i="1"/>
  <c r="R272" i="1"/>
  <c r="R280" i="1"/>
  <c r="R288" i="1"/>
  <c r="R296" i="1"/>
  <c r="R304" i="1"/>
  <c r="R328" i="1"/>
  <c r="R344" i="1"/>
  <c r="T344" i="1" s="1"/>
  <c r="R368" i="1"/>
  <c r="T368" i="1" s="1"/>
  <c r="R384" i="1"/>
  <c r="R400" i="1"/>
  <c r="T400" i="1" s="1"/>
  <c r="R419" i="1"/>
  <c r="R427" i="1"/>
  <c r="R435" i="1"/>
  <c r="R464" i="1"/>
  <c r="S469" i="1"/>
  <c r="R479" i="1"/>
  <c r="R480" i="1"/>
  <c r="S485" i="1"/>
  <c r="S497" i="1"/>
  <c r="S498" i="1"/>
  <c r="S499" i="1"/>
  <c r="S519" i="1"/>
  <c r="S521" i="1"/>
  <c r="S527" i="1"/>
  <c r="S529" i="1"/>
  <c r="S535" i="1"/>
  <c r="S537" i="1"/>
  <c r="S543" i="1"/>
  <c r="S545" i="1"/>
  <c r="R552" i="1"/>
  <c r="S553" i="1"/>
  <c r="S239" i="1"/>
  <c r="S240" i="1"/>
  <c r="R241" i="1"/>
  <c r="S242" i="1"/>
  <c r="R268" i="1"/>
  <c r="R276" i="1"/>
  <c r="R284" i="1"/>
  <c r="R292" i="1"/>
  <c r="R300" i="1"/>
  <c r="R320" i="1"/>
  <c r="T320" i="1" s="1"/>
  <c r="R336" i="1"/>
  <c r="T336" i="1" s="1"/>
  <c r="R352" i="1"/>
  <c r="R376" i="1"/>
  <c r="T376" i="1" s="1"/>
  <c r="R392" i="1"/>
  <c r="T392" i="1" s="1"/>
  <c r="R415" i="1"/>
  <c r="R423" i="1"/>
  <c r="R431" i="1"/>
  <c r="R439" i="1"/>
  <c r="R472" i="1"/>
  <c r="S477" i="1"/>
  <c r="R488" i="1"/>
  <c r="S493" i="1"/>
  <c r="S495" i="1"/>
  <c r="S501" i="1"/>
  <c r="R502" i="1"/>
  <c r="S503" i="1"/>
  <c r="S515" i="1"/>
  <c r="S517" i="1"/>
  <c r="S523" i="1"/>
  <c r="S525" i="1"/>
  <c r="S531" i="1"/>
  <c r="S533" i="1"/>
  <c r="S539" i="1"/>
  <c r="S541" i="1"/>
  <c r="S547" i="1"/>
  <c r="S549" i="1"/>
  <c r="R515" i="1"/>
  <c r="S516" i="1"/>
  <c r="R519" i="1"/>
  <c r="S520" i="1"/>
  <c r="R523" i="1"/>
  <c r="S524" i="1"/>
  <c r="R527" i="1"/>
  <c r="S528" i="1"/>
  <c r="R531" i="1"/>
  <c r="S532" i="1"/>
  <c r="R535" i="1"/>
  <c r="S536" i="1"/>
  <c r="R539" i="1"/>
  <c r="S540" i="1"/>
  <c r="R543" i="1"/>
  <c r="S544" i="1"/>
  <c r="R547" i="1"/>
  <c r="S548" i="1"/>
  <c r="R465" i="1"/>
  <c r="S466" i="1"/>
  <c r="R469" i="1"/>
  <c r="S470" i="1"/>
  <c r="R473" i="1"/>
  <c r="S474" i="1"/>
  <c r="R477" i="1"/>
  <c r="S478" i="1"/>
  <c r="R481" i="1"/>
  <c r="S482" i="1"/>
  <c r="R485" i="1"/>
  <c r="S486" i="1"/>
  <c r="R489" i="1"/>
  <c r="S490" i="1"/>
  <c r="R493" i="1"/>
  <c r="S494" i="1"/>
  <c r="R497" i="1"/>
  <c r="R501" i="1"/>
  <c r="S502" i="1"/>
  <c r="S416" i="1"/>
  <c r="S420" i="1"/>
  <c r="S428" i="1"/>
  <c r="S432" i="1"/>
  <c r="S436" i="1"/>
  <c r="S440" i="1"/>
  <c r="R443" i="1"/>
  <c r="S444" i="1"/>
  <c r="R447" i="1"/>
  <c r="S448" i="1"/>
  <c r="R451" i="1"/>
  <c r="S452" i="1"/>
  <c r="R442" i="1"/>
  <c r="R446" i="1"/>
  <c r="R450" i="1"/>
  <c r="R454" i="1"/>
  <c r="R417" i="1"/>
  <c r="R421" i="1"/>
  <c r="R425" i="1"/>
  <c r="R429" i="1"/>
  <c r="R433" i="1"/>
  <c r="R437" i="1"/>
  <c r="R441" i="1"/>
  <c r="R445" i="1"/>
  <c r="R449" i="1"/>
  <c r="R453" i="1"/>
  <c r="S366" i="1"/>
  <c r="R366" i="1"/>
  <c r="S370" i="1"/>
  <c r="R370" i="1"/>
  <c r="S374" i="1"/>
  <c r="R374" i="1"/>
  <c r="S378" i="1"/>
  <c r="R378" i="1"/>
  <c r="S382" i="1"/>
  <c r="R382" i="1"/>
  <c r="S386" i="1"/>
  <c r="R386" i="1"/>
  <c r="S390" i="1"/>
  <c r="R390" i="1"/>
  <c r="S394" i="1"/>
  <c r="R394" i="1"/>
  <c r="S398" i="1"/>
  <c r="R398" i="1"/>
  <c r="S365" i="1"/>
  <c r="R365" i="1"/>
  <c r="S369" i="1"/>
  <c r="R369" i="1"/>
  <c r="S373" i="1"/>
  <c r="R373" i="1"/>
  <c r="S377" i="1"/>
  <c r="R377" i="1"/>
  <c r="S381" i="1"/>
  <c r="R381" i="1"/>
  <c r="S389" i="1"/>
  <c r="R389" i="1"/>
  <c r="S393" i="1"/>
  <c r="R393" i="1"/>
  <c r="S397" i="1"/>
  <c r="R397" i="1"/>
  <c r="S401" i="1"/>
  <c r="R401" i="1"/>
  <c r="R402" i="1"/>
  <c r="T402" i="1" s="1"/>
  <c r="S314" i="1"/>
  <c r="R314" i="1"/>
  <c r="S318" i="1"/>
  <c r="R318" i="1"/>
  <c r="S322" i="1"/>
  <c r="R322" i="1"/>
  <c r="S326" i="1"/>
  <c r="R326" i="1"/>
  <c r="S330" i="1"/>
  <c r="R330" i="1"/>
  <c r="S334" i="1"/>
  <c r="R334" i="1"/>
  <c r="S338" i="1"/>
  <c r="R338" i="1"/>
  <c r="S342" i="1"/>
  <c r="R342" i="1"/>
  <c r="S346" i="1"/>
  <c r="R346" i="1"/>
  <c r="S350" i="1"/>
  <c r="R350" i="1"/>
  <c r="S317" i="1"/>
  <c r="R317" i="1"/>
  <c r="S321" i="1"/>
  <c r="R321" i="1"/>
  <c r="S325" i="1"/>
  <c r="R325" i="1"/>
  <c r="S329" i="1"/>
  <c r="R329" i="1"/>
  <c r="S333" i="1"/>
  <c r="R333" i="1"/>
  <c r="S337" i="1"/>
  <c r="R337" i="1"/>
  <c r="S345" i="1"/>
  <c r="R345" i="1"/>
  <c r="S349" i="1"/>
  <c r="R349" i="1"/>
  <c r="S353" i="1"/>
  <c r="R353" i="1"/>
  <c r="R354" i="1"/>
  <c r="T354" i="1" s="1"/>
  <c r="R265" i="1"/>
  <c r="S266" i="1"/>
  <c r="R269" i="1"/>
  <c r="S270" i="1"/>
  <c r="T270" i="1" s="1"/>
  <c r="R273" i="1"/>
  <c r="S274" i="1"/>
  <c r="R277" i="1"/>
  <c r="S278" i="1"/>
  <c r="R281" i="1"/>
  <c r="S282" i="1"/>
  <c r="R285" i="1"/>
  <c r="S286" i="1"/>
  <c r="T286" i="1" s="1"/>
  <c r="S290" i="1"/>
  <c r="R293" i="1"/>
  <c r="S294" i="1"/>
  <c r="R297" i="1"/>
  <c r="R301" i="1"/>
  <c r="R215" i="1"/>
  <c r="R223" i="1"/>
  <c r="R231" i="1"/>
  <c r="R239" i="1"/>
  <c r="R247" i="1"/>
  <c r="S217" i="1"/>
  <c r="S225" i="1"/>
  <c r="S233" i="1"/>
  <c r="S241" i="1"/>
  <c r="S249" i="1"/>
  <c r="S214" i="1"/>
  <c r="T214" i="1" s="1"/>
  <c r="R218" i="1"/>
  <c r="R219" i="1"/>
  <c r="T219" i="1" s="1"/>
  <c r="R220" i="1"/>
  <c r="R221" i="1"/>
  <c r="T221" i="1" s="1"/>
  <c r="S222" i="1"/>
  <c r="R226" i="1"/>
  <c r="R227" i="1"/>
  <c r="S228" i="1"/>
  <c r="R229" i="1"/>
  <c r="S230" i="1"/>
  <c r="R234" i="1"/>
  <c r="R235" i="1"/>
  <c r="T235" i="1" s="1"/>
  <c r="R236" i="1"/>
  <c r="R237" i="1"/>
  <c r="S238" i="1"/>
  <c r="R242" i="1"/>
  <c r="R243" i="1"/>
  <c r="R244" i="1"/>
  <c r="R245" i="1"/>
  <c r="S246" i="1"/>
  <c r="R250" i="1"/>
  <c r="S252" i="1"/>
  <c r="R253" i="1"/>
  <c r="T253" i="1" s="1"/>
  <c r="S254" i="1"/>
  <c r="R216" i="1"/>
  <c r="R228" i="1"/>
  <c r="R240" i="1"/>
  <c r="R252" i="1"/>
  <c r="S220" i="1"/>
  <c r="S224" i="1"/>
  <c r="S236" i="1"/>
  <c r="S244" i="1"/>
  <c r="S248" i="1"/>
  <c r="R254" i="1"/>
  <c r="I204" i="1"/>
  <c r="F204" i="1"/>
  <c r="D204" i="1"/>
  <c r="I203" i="1"/>
  <c r="F203" i="1"/>
  <c r="D203" i="1"/>
  <c r="I202" i="1"/>
  <c r="F202" i="1"/>
  <c r="D202" i="1"/>
  <c r="I201" i="1"/>
  <c r="F201" i="1"/>
  <c r="D201" i="1"/>
  <c r="I200" i="1"/>
  <c r="F200" i="1"/>
  <c r="D200" i="1"/>
  <c r="I199" i="1"/>
  <c r="F199" i="1"/>
  <c r="D199" i="1"/>
  <c r="I198" i="1"/>
  <c r="F198" i="1"/>
  <c r="D198" i="1"/>
  <c r="I197" i="1"/>
  <c r="F197" i="1"/>
  <c r="D197" i="1"/>
  <c r="I196" i="1"/>
  <c r="F196" i="1"/>
  <c r="D196" i="1"/>
  <c r="I195" i="1"/>
  <c r="F195" i="1"/>
  <c r="D195" i="1"/>
  <c r="I194" i="1"/>
  <c r="F194" i="1"/>
  <c r="D194" i="1"/>
  <c r="I193" i="1"/>
  <c r="F193" i="1"/>
  <c r="D193" i="1"/>
  <c r="I192" i="1"/>
  <c r="F192" i="1"/>
  <c r="D192" i="1"/>
  <c r="F191" i="1"/>
  <c r="D191" i="1"/>
  <c r="I190" i="1"/>
  <c r="F190" i="1"/>
  <c r="D190" i="1"/>
  <c r="I189" i="1"/>
  <c r="F189" i="1"/>
  <c r="D189" i="1"/>
  <c r="I188" i="1"/>
  <c r="F188" i="1"/>
  <c r="D188" i="1"/>
  <c r="I187" i="1"/>
  <c r="F187" i="1"/>
  <c r="D187" i="1"/>
  <c r="I186" i="1"/>
  <c r="F186" i="1"/>
  <c r="D186" i="1"/>
  <c r="I185" i="1"/>
  <c r="F185" i="1"/>
  <c r="D185" i="1"/>
  <c r="I184" i="1"/>
  <c r="F184" i="1"/>
  <c r="D184" i="1"/>
  <c r="I183" i="1"/>
  <c r="F183" i="1"/>
  <c r="D183" i="1"/>
  <c r="I182" i="1"/>
  <c r="F182" i="1"/>
  <c r="D182" i="1"/>
  <c r="I181" i="1"/>
  <c r="F181" i="1"/>
  <c r="D181" i="1"/>
  <c r="I180" i="1"/>
  <c r="F180" i="1"/>
  <c r="D180" i="1"/>
  <c r="I179" i="1"/>
  <c r="F179" i="1"/>
  <c r="D179" i="1"/>
  <c r="I178" i="1"/>
  <c r="F178" i="1"/>
  <c r="D178" i="1"/>
  <c r="I177" i="1"/>
  <c r="F177" i="1"/>
  <c r="D177" i="1"/>
  <c r="I176" i="1"/>
  <c r="F176" i="1"/>
  <c r="D176" i="1"/>
  <c r="I175" i="1"/>
  <c r="F175" i="1"/>
  <c r="D175" i="1"/>
  <c r="I174" i="1"/>
  <c r="F174" i="1"/>
  <c r="D174" i="1"/>
  <c r="I173" i="1"/>
  <c r="F173" i="1"/>
  <c r="D173" i="1"/>
  <c r="I172" i="1"/>
  <c r="F172" i="1"/>
  <c r="D172" i="1"/>
  <c r="I171" i="1"/>
  <c r="F171" i="1"/>
  <c r="D171" i="1"/>
  <c r="I170" i="1"/>
  <c r="F170" i="1"/>
  <c r="D170" i="1"/>
  <c r="I169" i="1"/>
  <c r="F169" i="1"/>
  <c r="D169" i="1"/>
  <c r="I168" i="1"/>
  <c r="F168" i="1"/>
  <c r="D168" i="1"/>
  <c r="I167" i="1"/>
  <c r="F167" i="1"/>
  <c r="D167" i="1"/>
  <c r="I166" i="1"/>
  <c r="F166" i="1"/>
  <c r="D166" i="1"/>
  <c r="I165" i="1"/>
  <c r="F165" i="1"/>
  <c r="D165" i="1"/>
  <c r="I164" i="1"/>
  <c r="F164" i="1"/>
  <c r="D164" i="1"/>
  <c r="T161" i="1"/>
  <c r="T316" i="1" l="1"/>
  <c r="T488" i="1"/>
  <c r="T287" i="1"/>
  <c r="T536" i="1"/>
  <c r="T375" i="1"/>
  <c r="T372" i="1"/>
  <c r="T470" i="1"/>
  <c r="T275" i="1"/>
  <c r="T300" i="1"/>
  <c r="T499" i="1"/>
  <c r="T491" i="1"/>
  <c r="T351" i="1"/>
  <c r="T340" i="1"/>
  <c r="T520" i="1"/>
  <c r="T404" i="1"/>
  <c r="T426" i="1"/>
  <c r="T498" i="1"/>
  <c r="T280" i="1"/>
  <c r="T348" i="1"/>
  <c r="T315" i="1"/>
  <c r="T268" i="1"/>
  <c r="T251" i="1"/>
  <c r="T423" i="1"/>
  <c r="T328" i="1"/>
  <c r="T327" i="1"/>
  <c r="T324" i="1"/>
  <c r="T395" i="1"/>
  <c r="T396" i="1"/>
  <c r="T352" i="1"/>
  <c r="T339" i="1"/>
  <c r="T331" i="1"/>
  <c r="T299" i="1"/>
  <c r="T431" i="1"/>
  <c r="T467" i="1"/>
  <c r="T500" i="1"/>
  <c r="T484" i="1"/>
  <c r="T550" i="1"/>
  <c r="T495" i="1"/>
  <c r="T319" i="1"/>
  <c r="T387" i="1"/>
  <c r="T504" i="1"/>
  <c r="T486" i="1"/>
  <c r="T384" i="1"/>
  <c r="T303" i="1"/>
  <c r="T246" i="1"/>
  <c r="T288" i="1"/>
  <c r="T238" i="1"/>
  <c r="T234" i="1"/>
  <c r="T438" i="1"/>
  <c r="T418" i="1"/>
  <c r="T430" i="1"/>
  <c r="T522" i="1"/>
  <c r="T471" i="1"/>
  <c r="T492" i="1"/>
  <c r="T482" i="1"/>
  <c r="T466" i="1"/>
  <c r="T487" i="1"/>
  <c r="T476" i="1"/>
  <c r="T494" i="1"/>
  <c r="T472" i="1"/>
  <c r="T284" i="1"/>
  <c r="T537" i="1"/>
  <c r="T521" i="1"/>
  <c r="T419" i="1"/>
  <c r="T478" i="1"/>
  <c r="T425" i="1"/>
  <c r="T548" i="1"/>
  <c r="T532" i="1"/>
  <c r="T516" i="1"/>
  <c r="T439" i="1"/>
  <c r="T483" i="1"/>
  <c r="T295" i="1"/>
  <c r="T542" i="1"/>
  <c r="T291" i="1"/>
  <c r="T245" i="1"/>
  <c r="T276" i="1"/>
  <c r="T230" i="1"/>
  <c r="T435" i="1"/>
  <c r="T229" i="1"/>
  <c r="T290" i="1"/>
  <c r="T282" i="1"/>
  <c r="T274" i="1"/>
  <c r="T266" i="1"/>
  <c r="T417" i="1"/>
  <c r="T544" i="1"/>
  <c r="T528" i="1"/>
  <c r="T549" i="1"/>
  <c r="T533" i="1"/>
  <c r="T517" i="1"/>
  <c r="T553" i="1"/>
  <c r="T427" i="1"/>
  <c r="T296" i="1"/>
  <c r="T264" i="1"/>
  <c r="T422" i="1"/>
  <c r="T279" i="1"/>
  <c r="T526" i="1"/>
  <c r="T554" i="1"/>
  <c r="T534" i="1"/>
  <c r="T414" i="1"/>
  <c r="T552" i="1"/>
  <c r="T546" i="1"/>
  <c r="T540" i="1"/>
  <c r="T524" i="1"/>
  <c r="T541" i="1"/>
  <c r="T525" i="1"/>
  <c r="T530" i="1"/>
  <c r="T518" i="1"/>
  <c r="T545" i="1"/>
  <c r="T529" i="1"/>
  <c r="T514" i="1"/>
  <c r="T538" i="1"/>
  <c r="T503" i="1"/>
  <c r="T464" i="1"/>
  <c r="T490" i="1"/>
  <c r="T474" i="1"/>
  <c r="T480" i="1"/>
  <c r="T475" i="1"/>
  <c r="T479" i="1"/>
  <c r="T496" i="1"/>
  <c r="T468" i="1"/>
  <c r="T434" i="1"/>
  <c r="T415" i="1"/>
  <c r="T421" i="1"/>
  <c r="T294" i="1"/>
  <c r="T292" i="1"/>
  <c r="T283" i="1"/>
  <c r="T271" i="1"/>
  <c r="T278" i="1"/>
  <c r="T267" i="1"/>
  <c r="T304" i="1"/>
  <c r="T272" i="1"/>
  <c r="T227" i="1"/>
  <c r="T237" i="1"/>
  <c r="T243" i="1"/>
  <c r="T222" i="1"/>
  <c r="T231" i="1"/>
  <c r="T297" i="1"/>
  <c r="T273" i="1"/>
  <c r="T265" i="1"/>
  <c r="T223" i="1"/>
  <c r="T269" i="1"/>
  <c r="T281" i="1"/>
  <c r="T240" i="1"/>
  <c r="T226" i="1"/>
  <c r="T217" i="1"/>
  <c r="T216" i="1"/>
  <c r="T446" i="1"/>
  <c r="T451" i="1"/>
  <c r="T443" i="1"/>
  <c r="T218" i="1"/>
  <c r="T247" i="1"/>
  <c r="T215" i="1"/>
  <c r="T285" i="1"/>
  <c r="T447" i="1"/>
  <c r="T233" i="1"/>
  <c r="T301" i="1"/>
  <c r="T249" i="1"/>
  <c r="T248" i="1"/>
  <c r="T448" i="1"/>
  <c r="T440" i="1"/>
  <c r="T242" i="1"/>
  <c r="T437" i="1"/>
  <c r="T452" i="1"/>
  <c r="T444" i="1"/>
  <c r="T489" i="1"/>
  <c r="T453" i="1"/>
  <c r="T449" i="1"/>
  <c r="T225" i="1"/>
  <c r="T442" i="1"/>
  <c r="T224" i="1"/>
  <c r="T250" i="1"/>
  <c r="T445" i="1"/>
  <c r="T454" i="1"/>
  <c r="T416" i="1"/>
  <c r="S165" i="1"/>
  <c r="S169" i="1"/>
  <c r="R172" i="1"/>
  <c r="T239" i="1"/>
  <c r="T293" i="1"/>
  <c r="T277" i="1"/>
  <c r="T441" i="1"/>
  <c r="T450" i="1"/>
  <c r="T473" i="1"/>
  <c r="T502" i="1"/>
  <c r="T429" i="1"/>
  <c r="T432" i="1"/>
  <c r="T501" i="1"/>
  <c r="T539" i="1"/>
  <c r="T523" i="1"/>
  <c r="T428" i="1"/>
  <c r="T465" i="1"/>
  <c r="T401" i="1"/>
  <c r="T393" i="1"/>
  <c r="T377" i="1"/>
  <c r="T369" i="1"/>
  <c r="T477" i="1"/>
  <c r="T469" i="1"/>
  <c r="T497" i="1"/>
  <c r="T481" i="1"/>
  <c r="T349" i="1"/>
  <c r="T333" i="1"/>
  <c r="T325" i="1"/>
  <c r="T317" i="1"/>
  <c r="T346" i="1"/>
  <c r="T338" i="1"/>
  <c r="T330" i="1"/>
  <c r="T322" i="1"/>
  <c r="T433" i="1"/>
  <c r="T420" i="1"/>
  <c r="T394" i="1"/>
  <c r="T386" i="1"/>
  <c r="T378" i="1"/>
  <c r="T370" i="1"/>
  <c r="T543" i="1"/>
  <c r="T527" i="1"/>
  <c r="T367" i="1"/>
  <c r="T353" i="1"/>
  <c r="T345" i="1"/>
  <c r="T337" i="1"/>
  <c r="T329" i="1"/>
  <c r="T321" i="1"/>
  <c r="T350" i="1"/>
  <c r="T342" i="1"/>
  <c r="T334" i="1"/>
  <c r="T326" i="1"/>
  <c r="T318" i="1"/>
  <c r="T436" i="1"/>
  <c r="T383" i="1"/>
  <c r="T547" i="1"/>
  <c r="T531" i="1"/>
  <c r="T515" i="1"/>
  <c r="T244" i="1"/>
  <c r="T220" i="1"/>
  <c r="T252" i="1"/>
  <c r="T397" i="1"/>
  <c r="T389" i="1"/>
  <c r="T381" i="1"/>
  <c r="T373" i="1"/>
  <c r="T365" i="1"/>
  <c r="T398" i="1"/>
  <c r="T390" i="1"/>
  <c r="T382" i="1"/>
  <c r="T374" i="1"/>
  <c r="T366" i="1"/>
  <c r="T493" i="1"/>
  <c r="T485" i="1"/>
  <c r="T535" i="1"/>
  <c r="T519" i="1"/>
  <c r="T241" i="1"/>
  <c r="T314" i="1"/>
  <c r="T399" i="1"/>
  <c r="S164" i="1"/>
  <c r="S166" i="1"/>
  <c r="R167" i="1"/>
  <c r="S168" i="1"/>
  <c r="S170" i="1"/>
  <c r="S171" i="1"/>
  <c r="S172" i="1"/>
  <c r="R174" i="1"/>
  <c r="R175" i="1"/>
  <c r="S176" i="1"/>
  <c r="R178" i="1"/>
  <c r="R179" i="1"/>
  <c r="S180" i="1"/>
  <c r="R182" i="1"/>
  <c r="R183" i="1"/>
  <c r="S184" i="1"/>
  <c r="R186" i="1"/>
  <c r="R187" i="1"/>
  <c r="S188" i="1"/>
  <c r="R190" i="1"/>
  <c r="R191" i="1"/>
  <c r="S192" i="1"/>
  <c r="R194" i="1"/>
  <c r="R195" i="1"/>
  <c r="S196" i="1"/>
  <c r="R198" i="1"/>
  <c r="R199" i="1"/>
  <c r="S200" i="1"/>
  <c r="R203" i="1"/>
  <c r="S204" i="1"/>
  <c r="T236" i="1"/>
  <c r="T254" i="1"/>
  <c r="T228" i="1"/>
  <c r="R200" i="1"/>
  <c r="S201" i="1"/>
  <c r="R202" i="1"/>
  <c r="S203" i="1"/>
  <c r="R204" i="1"/>
  <c r="R164" i="1"/>
  <c r="R184" i="1"/>
  <c r="T184" i="1" s="1"/>
  <c r="S185" i="1"/>
  <c r="S187" i="1"/>
  <c r="T187" i="1" s="1"/>
  <c r="R188" i="1"/>
  <c r="T188" i="1" s="1"/>
  <c r="S167" i="1"/>
  <c r="R176" i="1"/>
  <c r="S177" i="1"/>
  <c r="S179" i="1"/>
  <c r="R180" i="1"/>
  <c r="R192" i="1"/>
  <c r="S193" i="1"/>
  <c r="S195" i="1"/>
  <c r="R196" i="1"/>
  <c r="R171" i="1"/>
  <c r="R168" i="1"/>
  <c r="S173" i="1"/>
  <c r="S175" i="1"/>
  <c r="S181" i="1"/>
  <c r="S183" i="1"/>
  <c r="S189" i="1"/>
  <c r="S191" i="1"/>
  <c r="S197" i="1"/>
  <c r="S199" i="1"/>
  <c r="R170" i="1"/>
  <c r="R177" i="1"/>
  <c r="S178" i="1"/>
  <c r="R181" i="1"/>
  <c r="S182" i="1"/>
  <c r="R185" i="1"/>
  <c r="S186" i="1"/>
  <c r="R189" i="1"/>
  <c r="S190" i="1"/>
  <c r="R193" i="1"/>
  <c r="S194" i="1"/>
  <c r="R197" i="1"/>
  <c r="S198" i="1"/>
  <c r="R201" i="1"/>
  <c r="S202" i="1"/>
  <c r="R166" i="1"/>
  <c r="R165" i="1"/>
  <c r="R169" i="1"/>
  <c r="R173" i="1"/>
  <c r="S174" i="1"/>
  <c r="I62" i="1"/>
  <c r="I63" i="1"/>
  <c r="I64" i="1"/>
  <c r="O62" i="1"/>
  <c r="O63" i="1"/>
  <c r="O64" i="1"/>
  <c r="A156" i="1"/>
  <c r="O153" i="1"/>
  <c r="I153" i="1"/>
  <c r="F153" i="1"/>
  <c r="D153" i="1"/>
  <c r="O152" i="1"/>
  <c r="I152" i="1"/>
  <c r="F152" i="1"/>
  <c r="D152" i="1"/>
  <c r="O151" i="1"/>
  <c r="I151" i="1"/>
  <c r="F151" i="1"/>
  <c r="D151" i="1"/>
  <c r="O150" i="1"/>
  <c r="S150" i="1" s="1"/>
  <c r="I150" i="1"/>
  <c r="F150" i="1"/>
  <c r="D150" i="1"/>
  <c r="O149" i="1"/>
  <c r="I149" i="1"/>
  <c r="F149" i="1"/>
  <c r="D149" i="1"/>
  <c r="O148" i="1"/>
  <c r="I148" i="1"/>
  <c r="F148" i="1"/>
  <c r="D148" i="1"/>
  <c r="O147" i="1"/>
  <c r="I147" i="1"/>
  <c r="F147" i="1"/>
  <c r="D147" i="1"/>
  <c r="I146" i="1"/>
  <c r="F146" i="1"/>
  <c r="D146" i="1"/>
  <c r="O145" i="1"/>
  <c r="I145" i="1"/>
  <c r="F145" i="1"/>
  <c r="D145" i="1"/>
  <c r="O144" i="1"/>
  <c r="I144" i="1"/>
  <c r="F144" i="1"/>
  <c r="D144" i="1"/>
  <c r="O143" i="1"/>
  <c r="I143" i="1"/>
  <c r="F143" i="1"/>
  <c r="D143" i="1"/>
  <c r="O142" i="1"/>
  <c r="I142" i="1"/>
  <c r="F142" i="1"/>
  <c r="D142" i="1"/>
  <c r="O141" i="1"/>
  <c r="I141" i="1"/>
  <c r="F141" i="1"/>
  <c r="D141" i="1"/>
  <c r="O140" i="1"/>
  <c r="I140" i="1"/>
  <c r="F140" i="1"/>
  <c r="D140" i="1"/>
  <c r="O139" i="1"/>
  <c r="I139" i="1"/>
  <c r="F139" i="1"/>
  <c r="D139" i="1"/>
  <c r="O138" i="1"/>
  <c r="I138" i="1"/>
  <c r="F138" i="1"/>
  <c r="D138" i="1"/>
  <c r="O137" i="1"/>
  <c r="I137" i="1"/>
  <c r="F137" i="1"/>
  <c r="D137" i="1"/>
  <c r="O136" i="1"/>
  <c r="I136" i="1"/>
  <c r="F136" i="1"/>
  <c r="D136" i="1"/>
  <c r="O135" i="1"/>
  <c r="I135" i="1"/>
  <c r="F135" i="1"/>
  <c r="D135" i="1"/>
  <c r="O134" i="1"/>
  <c r="S134" i="1" s="1"/>
  <c r="I134" i="1"/>
  <c r="F134" i="1"/>
  <c r="D134" i="1"/>
  <c r="O133" i="1"/>
  <c r="R133" i="1" s="1"/>
  <c r="I133" i="1"/>
  <c r="F133" i="1"/>
  <c r="D133" i="1"/>
  <c r="O132" i="1"/>
  <c r="I132" i="1"/>
  <c r="F132" i="1"/>
  <c r="D132" i="1"/>
  <c r="O131" i="1"/>
  <c r="I131" i="1"/>
  <c r="F131" i="1"/>
  <c r="D131" i="1"/>
  <c r="O130" i="1"/>
  <c r="I130" i="1"/>
  <c r="F130" i="1"/>
  <c r="D130" i="1"/>
  <c r="O129" i="1"/>
  <c r="I129" i="1"/>
  <c r="F129" i="1"/>
  <c r="D129" i="1"/>
  <c r="O128" i="1"/>
  <c r="I128" i="1"/>
  <c r="F128" i="1"/>
  <c r="D128" i="1"/>
  <c r="O127" i="1"/>
  <c r="I127" i="1"/>
  <c r="F127" i="1"/>
  <c r="D127" i="1"/>
  <c r="O126" i="1"/>
  <c r="F126" i="1"/>
  <c r="D126" i="1"/>
  <c r="O125" i="1"/>
  <c r="I125" i="1"/>
  <c r="S125" i="1" s="1"/>
  <c r="F125" i="1"/>
  <c r="D125" i="1"/>
  <c r="O124" i="1"/>
  <c r="I124" i="1"/>
  <c r="F124" i="1"/>
  <c r="D124" i="1"/>
  <c r="O123" i="1"/>
  <c r="I123" i="1"/>
  <c r="F123" i="1"/>
  <c r="D123" i="1"/>
  <c r="O122" i="1"/>
  <c r="R122" i="1" s="1"/>
  <c r="I122" i="1"/>
  <c r="F122" i="1"/>
  <c r="D122" i="1"/>
  <c r="O121" i="1"/>
  <c r="I121" i="1"/>
  <c r="S121" i="1" s="1"/>
  <c r="F121" i="1"/>
  <c r="D121" i="1"/>
  <c r="O120" i="1"/>
  <c r="I120" i="1"/>
  <c r="F120" i="1"/>
  <c r="D120" i="1"/>
  <c r="O119" i="1"/>
  <c r="I119" i="1"/>
  <c r="F119" i="1"/>
  <c r="D119" i="1"/>
  <c r="O118" i="1"/>
  <c r="I118" i="1"/>
  <c r="F118" i="1"/>
  <c r="D118" i="1"/>
  <c r="O117" i="1"/>
  <c r="R117" i="1" s="1"/>
  <c r="I117" i="1"/>
  <c r="F117" i="1"/>
  <c r="D117" i="1"/>
  <c r="O116" i="1"/>
  <c r="I116" i="1"/>
  <c r="F116" i="1"/>
  <c r="D116" i="1"/>
  <c r="O115" i="1"/>
  <c r="I115" i="1"/>
  <c r="R115" i="1" s="1"/>
  <c r="F115" i="1"/>
  <c r="D115" i="1"/>
  <c r="O114" i="1"/>
  <c r="I114" i="1"/>
  <c r="S114" i="1" s="1"/>
  <c r="F114" i="1"/>
  <c r="D114" i="1"/>
  <c r="O113" i="1"/>
  <c r="I113" i="1"/>
  <c r="F113" i="1"/>
  <c r="D113" i="1"/>
  <c r="T110" i="1"/>
  <c r="A106" i="1"/>
  <c r="M104" i="1"/>
  <c r="M112" i="1" s="1"/>
  <c r="M154" i="1" s="1"/>
  <c r="O103" i="1"/>
  <c r="I103" i="1"/>
  <c r="F103" i="1"/>
  <c r="D103" i="1"/>
  <c r="O102" i="1"/>
  <c r="I102" i="1"/>
  <c r="F102" i="1"/>
  <c r="D102" i="1"/>
  <c r="O101" i="1"/>
  <c r="F101" i="1"/>
  <c r="D101" i="1"/>
  <c r="O100" i="1"/>
  <c r="I100" i="1"/>
  <c r="F100" i="1"/>
  <c r="D100" i="1"/>
  <c r="O99" i="1"/>
  <c r="I99" i="1"/>
  <c r="F99" i="1"/>
  <c r="D99" i="1"/>
  <c r="O98" i="1"/>
  <c r="I98" i="1"/>
  <c r="F98" i="1"/>
  <c r="D98" i="1"/>
  <c r="O97" i="1"/>
  <c r="I97" i="1"/>
  <c r="F97" i="1"/>
  <c r="D97" i="1"/>
  <c r="O96" i="1"/>
  <c r="I96" i="1"/>
  <c r="F96" i="1"/>
  <c r="D96" i="1"/>
  <c r="O95" i="1"/>
  <c r="I95" i="1"/>
  <c r="F95" i="1"/>
  <c r="D95" i="1"/>
  <c r="O94" i="1"/>
  <c r="I94" i="1"/>
  <c r="F94" i="1"/>
  <c r="D94" i="1"/>
  <c r="O93" i="1"/>
  <c r="I93" i="1"/>
  <c r="F93" i="1"/>
  <c r="D93" i="1"/>
  <c r="O92" i="1"/>
  <c r="I92" i="1"/>
  <c r="F92" i="1"/>
  <c r="D92" i="1"/>
  <c r="O91" i="1"/>
  <c r="I91" i="1"/>
  <c r="F91" i="1"/>
  <c r="D91" i="1"/>
  <c r="O90" i="1"/>
  <c r="I90" i="1"/>
  <c r="F90" i="1"/>
  <c r="D90" i="1"/>
  <c r="O89" i="1"/>
  <c r="I89" i="1"/>
  <c r="F89" i="1"/>
  <c r="D89" i="1"/>
  <c r="O88" i="1"/>
  <c r="I88" i="1"/>
  <c r="F88" i="1"/>
  <c r="D88" i="1"/>
  <c r="O87" i="1"/>
  <c r="I87" i="1"/>
  <c r="F87" i="1"/>
  <c r="D87" i="1"/>
  <c r="O86" i="1"/>
  <c r="I86" i="1"/>
  <c r="F86" i="1"/>
  <c r="D86" i="1"/>
  <c r="O85" i="1"/>
  <c r="I85" i="1"/>
  <c r="F85" i="1"/>
  <c r="D85" i="1"/>
  <c r="O84" i="1"/>
  <c r="I84" i="1"/>
  <c r="F84" i="1"/>
  <c r="D84" i="1"/>
  <c r="O83" i="1"/>
  <c r="I83" i="1"/>
  <c r="F83" i="1"/>
  <c r="D83" i="1"/>
  <c r="O82" i="1"/>
  <c r="I82" i="1"/>
  <c r="F82" i="1"/>
  <c r="D82" i="1"/>
  <c r="O81" i="1"/>
  <c r="I81" i="1"/>
  <c r="F81" i="1"/>
  <c r="D81" i="1"/>
  <c r="O80" i="1"/>
  <c r="F80" i="1"/>
  <c r="D80" i="1"/>
  <c r="O79" i="1"/>
  <c r="I79" i="1"/>
  <c r="F79" i="1"/>
  <c r="D79" i="1"/>
  <c r="O78" i="1"/>
  <c r="I78" i="1"/>
  <c r="F78" i="1"/>
  <c r="D78" i="1"/>
  <c r="O77" i="1"/>
  <c r="I77" i="1"/>
  <c r="F77" i="1"/>
  <c r="D77" i="1"/>
  <c r="O76" i="1"/>
  <c r="I76" i="1"/>
  <c r="F76" i="1"/>
  <c r="D76" i="1"/>
  <c r="O75" i="1"/>
  <c r="I75" i="1"/>
  <c r="F75" i="1"/>
  <c r="D75" i="1"/>
  <c r="O74" i="1"/>
  <c r="I74" i="1"/>
  <c r="F74" i="1"/>
  <c r="D74" i="1"/>
  <c r="O73" i="1"/>
  <c r="I73" i="1"/>
  <c r="F73" i="1"/>
  <c r="D73" i="1"/>
  <c r="O72" i="1"/>
  <c r="I72" i="1"/>
  <c r="F72" i="1"/>
  <c r="D72" i="1"/>
  <c r="O71" i="1"/>
  <c r="I71" i="1"/>
  <c r="F71" i="1"/>
  <c r="D71" i="1"/>
  <c r="O70" i="1"/>
  <c r="I70" i="1"/>
  <c r="F70" i="1"/>
  <c r="D70" i="1"/>
  <c r="O69" i="1"/>
  <c r="I69" i="1"/>
  <c r="F69" i="1"/>
  <c r="D69" i="1"/>
  <c r="O68" i="1"/>
  <c r="I68" i="1"/>
  <c r="F68" i="1"/>
  <c r="D68" i="1"/>
  <c r="O67" i="1"/>
  <c r="I67" i="1"/>
  <c r="F67" i="1"/>
  <c r="D67" i="1"/>
  <c r="O66" i="1"/>
  <c r="I66" i="1"/>
  <c r="F66" i="1"/>
  <c r="D66" i="1"/>
  <c r="O65" i="1"/>
  <c r="I65" i="1"/>
  <c r="F65" i="1"/>
  <c r="D65" i="1"/>
  <c r="F64" i="1"/>
  <c r="D64" i="1"/>
  <c r="F63" i="1"/>
  <c r="D63" i="1"/>
  <c r="S62" i="1"/>
  <c r="F62" i="1"/>
  <c r="D62" i="1"/>
  <c r="T60" i="1"/>
  <c r="N56" i="1"/>
  <c r="A56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2" i="1"/>
  <c r="G12" i="1"/>
  <c r="H11" i="1"/>
  <c r="G11" i="1"/>
  <c r="H9" i="1"/>
  <c r="G9" i="1"/>
  <c r="H8" i="1"/>
  <c r="G8" i="1"/>
  <c r="H7" i="1"/>
  <c r="G7" i="1"/>
  <c r="S129" i="1" l="1"/>
  <c r="R135" i="1"/>
  <c r="S138" i="1"/>
  <c r="R147" i="1"/>
  <c r="S147" i="1"/>
  <c r="S126" i="1"/>
  <c r="R131" i="1"/>
  <c r="S146" i="1"/>
  <c r="S130" i="1"/>
  <c r="R139" i="1"/>
  <c r="R142" i="1"/>
  <c r="S145" i="1"/>
  <c r="T204" i="1"/>
  <c r="T203" i="1"/>
  <c r="T167" i="1"/>
  <c r="T199" i="1"/>
  <c r="R149" i="1"/>
  <c r="S115" i="1"/>
  <c r="S118" i="1"/>
  <c r="S122" i="1"/>
  <c r="T122" i="1" s="1"/>
  <c r="S137" i="1"/>
  <c r="R138" i="1"/>
  <c r="T138" i="1" s="1"/>
  <c r="S141" i="1"/>
  <c r="S142" i="1"/>
  <c r="R151" i="1"/>
  <c r="T183" i="1"/>
  <c r="S131" i="1"/>
  <c r="S143" i="1"/>
  <c r="M163" i="1"/>
  <c r="M205" i="1" s="1"/>
  <c r="M213" i="1" s="1"/>
  <c r="M255" i="1" s="1"/>
  <c r="M263" i="1" s="1"/>
  <c r="M305" i="1" s="1"/>
  <c r="R119" i="1"/>
  <c r="T119" i="1" s="1"/>
  <c r="R123" i="1"/>
  <c r="R126" i="1"/>
  <c r="S127" i="1"/>
  <c r="S153" i="1"/>
  <c r="T194" i="1"/>
  <c r="T178" i="1"/>
  <c r="T168" i="1"/>
  <c r="T172" i="1"/>
  <c r="T200" i="1"/>
  <c r="T169" i="1"/>
  <c r="T186" i="1"/>
  <c r="T165" i="1"/>
  <c r="T176" i="1"/>
  <c r="R113" i="1"/>
  <c r="R118" i="1"/>
  <c r="R129" i="1"/>
  <c r="T129" i="1" s="1"/>
  <c r="R134" i="1"/>
  <c r="T134" i="1" s="1"/>
  <c r="R145" i="1"/>
  <c r="T145" i="1" s="1"/>
  <c r="R150" i="1"/>
  <c r="T150" i="1" s="1"/>
  <c r="T192" i="1"/>
  <c r="R65" i="1"/>
  <c r="R68" i="1"/>
  <c r="S69" i="1"/>
  <c r="S70" i="1"/>
  <c r="R72" i="1"/>
  <c r="S73" i="1"/>
  <c r="R76" i="1"/>
  <c r="S77" i="1"/>
  <c r="S78" i="1"/>
  <c r="R80" i="1"/>
  <c r="S81" i="1"/>
  <c r="R84" i="1"/>
  <c r="R85" i="1"/>
  <c r="S86" i="1"/>
  <c r="R88" i="1"/>
  <c r="S89" i="1"/>
  <c r="R92" i="1"/>
  <c r="S93" i="1"/>
  <c r="S94" i="1"/>
  <c r="R96" i="1"/>
  <c r="R97" i="1"/>
  <c r="R100" i="1"/>
  <c r="S101" i="1"/>
  <c r="S102" i="1"/>
  <c r="R114" i="1"/>
  <c r="T114" i="1" s="1"/>
  <c r="S123" i="1"/>
  <c r="R125" i="1"/>
  <c r="T125" i="1" s="1"/>
  <c r="R130" i="1"/>
  <c r="S139" i="1"/>
  <c r="R141" i="1"/>
  <c r="R146" i="1"/>
  <c r="T191" i="1"/>
  <c r="T175" i="1"/>
  <c r="T196" i="1"/>
  <c r="T180" i="1"/>
  <c r="S117" i="1"/>
  <c r="S119" i="1"/>
  <c r="R121" i="1"/>
  <c r="T121" i="1" s="1"/>
  <c r="R127" i="1"/>
  <c r="S133" i="1"/>
  <c r="T133" i="1" s="1"/>
  <c r="S135" i="1"/>
  <c r="T135" i="1" s="1"/>
  <c r="R137" i="1"/>
  <c r="R143" i="1"/>
  <c r="S149" i="1"/>
  <c r="T149" i="1" s="1"/>
  <c r="S151" i="1"/>
  <c r="R153" i="1"/>
  <c r="T174" i="1"/>
  <c r="T166" i="1"/>
  <c r="T198" i="1"/>
  <c r="T190" i="1"/>
  <c r="T182" i="1"/>
  <c r="T170" i="1"/>
  <c r="T171" i="1"/>
  <c r="T195" i="1"/>
  <c r="T179" i="1"/>
  <c r="T164" i="1"/>
  <c r="T202" i="1"/>
  <c r="T201" i="1"/>
  <c r="T185" i="1"/>
  <c r="T193" i="1"/>
  <c r="T177" i="1"/>
  <c r="T197" i="1"/>
  <c r="T181" i="1"/>
  <c r="T173" i="1"/>
  <c r="T189" i="1"/>
  <c r="R62" i="1"/>
  <c r="T62" i="1" s="1"/>
  <c r="R64" i="1"/>
  <c r="R94" i="1"/>
  <c r="S96" i="1"/>
  <c r="R102" i="1"/>
  <c r="S65" i="1"/>
  <c r="S64" i="1"/>
  <c r="S85" i="1"/>
  <c r="T85" i="1" s="1"/>
  <c r="R74" i="1"/>
  <c r="R78" i="1"/>
  <c r="T78" i="1" s="1"/>
  <c r="R82" i="1"/>
  <c r="R73" i="1"/>
  <c r="R93" i="1"/>
  <c r="T93" i="1" s="1"/>
  <c r="R70" i="1"/>
  <c r="S72" i="1"/>
  <c r="S88" i="1"/>
  <c r="R90" i="1"/>
  <c r="S97" i="1"/>
  <c r="R69" i="1"/>
  <c r="R81" i="1"/>
  <c r="R101" i="1"/>
  <c r="R77" i="1"/>
  <c r="T77" i="1" s="1"/>
  <c r="R89" i="1"/>
  <c r="R66" i="1"/>
  <c r="S80" i="1"/>
  <c r="R86" i="1"/>
  <c r="R98" i="1"/>
  <c r="S63" i="1"/>
  <c r="R63" i="1"/>
  <c r="S79" i="1"/>
  <c r="R79" i="1"/>
  <c r="S103" i="1"/>
  <c r="R103" i="1"/>
  <c r="S90" i="1"/>
  <c r="S99" i="1"/>
  <c r="R99" i="1"/>
  <c r="T115" i="1"/>
  <c r="S71" i="1"/>
  <c r="R71" i="1"/>
  <c r="S87" i="1"/>
  <c r="R87" i="1"/>
  <c r="S95" i="1"/>
  <c r="R95" i="1"/>
  <c r="T117" i="1"/>
  <c r="S66" i="1"/>
  <c r="S67" i="1"/>
  <c r="R67" i="1"/>
  <c r="S74" i="1"/>
  <c r="S75" i="1"/>
  <c r="R75" i="1"/>
  <c r="S82" i="1"/>
  <c r="S83" i="1"/>
  <c r="R83" i="1"/>
  <c r="S91" i="1"/>
  <c r="R91" i="1"/>
  <c r="S98" i="1"/>
  <c r="O104" i="1"/>
  <c r="O112" i="1" s="1"/>
  <c r="O154" i="1" s="1"/>
  <c r="S68" i="1"/>
  <c r="T68" i="1" s="1"/>
  <c r="S76" i="1"/>
  <c r="S84" i="1"/>
  <c r="S92" i="1"/>
  <c r="S100" i="1"/>
  <c r="I104" i="1"/>
  <c r="I112" i="1" s="1"/>
  <c r="I154" i="1" s="1"/>
  <c r="S113" i="1"/>
  <c r="S116" i="1"/>
  <c r="R116" i="1"/>
  <c r="S120" i="1"/>
  <c r="R120" i="1"/>
  <c r="S124" i="1"/>
  <c r="R124" i="1"/>
  <c r="S128" i="1"/>
  <c r="R128" i="1"/>
  <c r="S132" i="1"/>
  <c r="R132" i="1"/>
  <c r="S136" i="1"/>
  <c r="R136" i="1"/>
  <c r="S140" i="1"/>
  <c r="R140" i="1"/>
  <c r="S144" i="1"/>
  <c r="R144" i="1"/>
  <c r="S148" i="1"/>
  <c r="R148" i="1"/>
  <c r="S152" i="1"/>
  <c r="R152" i="1"/>
  <c r="T143" i="1" l="1"/>
  <c r="O163" i="1"/>
  <c r="O205" i="1" s="1"/>
  <c r="T139" i="1"/>
  <c r="T151" i="1"/>
  <c r="T124" i="1"/>
  <c r="T130" i="1"/>
  <c r="T142" i="1"/>
  <c r="T146" i="1"/>
  <c r="T147" i="1"/>
  <c r="T153" i="1"/>
  <c r="T148" i="1"/>
  <c r="T136" i="1"/>
  <c r="T131" i="1"/>
  <c r="T137" i="1"/>
  <c r="T141" i="1"/>
  <c r="T126" i="1"/>
  <c r="T127" i="1"/>
  <c r="T65" i="1"/>
  <c r="T89" i="1"/>
  <c r="T97" i="1"/>
  <c r="M313" i="1"/>
  <c r="M355" i="1" s="1"/>
  <c r="M363" i="1" s="1"/>
  <c r="M405" i="1" s="1"/>
  <c r="M413" i="1" s="1"/>
  <c r="M455" i="1" s="1"/>
  <c r="M463" i="1" s="1"/>
  <c r="M505" i="1" s="1"/>
  <c r="M513" i="1" s="1"/>
  <c r="O213" i="1"/>
  <c r="I163" i="1"/>
  <c r="I205" i="1" s="1"/>
  <c r="I213" i="1" s="1"/>
  <c r="I255" i="1" s="1"/>
  <c r="I263" i="1" s="1"/>
  <c r="I305" i="1" s="1"/>
  <c r="I313" i="1" s="1"/>
  <c r="I355" i="1" s="1"/>
  <c r="I363" i="1" s="1"/>
  <c r="I405" i="1" s="1"/>
  <c r="I413" i="1" s="1"/>
  <c r="I455" i="1" s="1"/>
  <c r="I463" i="1" s="1"/>
  <c r="I505" i="1" s="1"/>
  <c r="I513" i="1" s="1"/>
  <c r="I555" i="1" s="1"/>
  <c r="E27" i="1" s="1"/>
  <c r="E28" i="1" s="1"/>
  <c r="T144" i="1"/>
  <c r="T132" i="1"/>
  <c r="T120" i="1"/>
  <c r="T100" i="1"/>
  <c r="T96" i="1"/>
  <c r="T102" i="1"/>
  <c r="T92" i="1"/>
  <c r="T123" i="1"/>
  <c r="T152" i="1"/>
  <c r="T140" i="1"/>
  <c r="T128" i="1"/>
  <c r="T116" i="1"/>
  <c r="T84" i="1"/>
  <c r="T70" i="1"/>
  <c r="T118" i="1"/>
  <c r="T101" i="1"/>
  <c r="T113" i="1"/>
  <c r="T86" i="1"/>
  <c r="T81" i="1"/>
  <c r="T88" i="1"/>
  <c r="T73" i="1"/>
  <c r="T76" i="1"/>
  <c r="T80" i="1"/>
  <c r="T69" i="1"/>
  <c r="T72" i="1"/>
  <c r="T94" i="1"/>
  <c r="T64" i="1"/>
  <c r="T82" i="1"/>
  <c r="T91" i="1"/>
  <c r="T67" i="1"/>
  <c r="T87" i="1"/>
  <c r="T83" i="1"/>
  <c r="T95" i="1"/>
  <c r="T71" i="1"/>
  <c r="T90" i="1"/>
  <c r="T66" i="1"/>
  <c r="T74" i="1"/>
  <c r="T98" i="1"/>
  <c r="T99" i="1"/>
  <c r="T79" i="1"/>
  <c r="T75" i="1"/>
  <c r="T103" i="1"/>
  <c r="T63" i="1"/>
  <c r="M555" i="1" l="1"/>
  <c r="F27" i="1" s="1"/>
  <c r="G27" i="1" s="1"/>
  <c r="O255" i="1"/>
  <c r="O263" i="1" s="1"/>
  <c r="S232" i="1"/>
  <c r="R232" i="1"/>
  <c r="H27" i="1" l="1"/>
  <c r="T232" i="1"/>
  <c r="S289" i="1"/>
  <c r="R289" i="1" l="1"/>
  <c r="T289" i="1" s="1"/>
  <c r="O305" i="1"/>
  <c r="O313" i="1" l="1"/>
  <c r="O355" i="1" s="1"/>
  <c r="O363" i="1" s="1"/>
  <c r="S385" i="1" l="1"/>
  <c r="R341" i="1"/>
  <c r="S341" i="1"/>
  <c r="T341" i="1" l="1"/>
  <c r="O405" i="1"/>
  <c r="R385" i="1"/>
  <c r="T385" i="1" s="1"/>
  <c r="O413" i="1" l="1"/>
  <c r="R424" i="1" l="1"/>
  <c r="S424" i="1"/>
  <c r="O455" i="1"/>
  <c r="O463" i="1" s="1"/>
  <c r="O505" i="1" s="1"/>
  <c r="O513" i="1" s="1"/>
  <c r="O551" i="1" l="1"/>
  <c r="T424" i="1"/>
  <c r="S551" i="1" l="1"/>
  <c r="R551" i="1"/>
  <c r="O555" i="1"/>
  <c r="T551" i="1" l="1"/>
</calcChain>
</file>

<file path=xl/sharedStrings.xml><?xml version="1.0" encoding="utf-8"?>
<sst xmlns="http://schemas.openxmlformats.org/spreadsheetml/2006/main" count="283" uniqueCount="58">
  <si>
    <t>Einnahmen</t>
  </si>
  <si>
    <t>Zuwendungsempfänger</t>
  </si>
  <si>
    <t>lfd.
Nr.</t>
  </si>
  <si>
    <t>Nr.
der
Belege</t>
  </si>
  <si>
    <t>Tag
der
Zahlung</t>
  </si>
  <si>
    <t>Zweck-
bestimmung/
Einzahler</t>
  </si>
  <si>
    <t>IST</t>
  </si>
  <si>
    <r>
      <t>Abweichung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SOLL gegenüber IST</t>
    </r>
  </si>
  <si>
    <t>Bemerkungen</t>
  </si>
  <si>
    <t>mehr</t>
  </si>
  <si>
    <t>weniger</t>
  </si>
  <si>
    <t>in EUR</t>
  </si>
  <si>
    <t>Summe der
Einnahmen</t>
  </si>
  <si>
    <t xml:space="preserve"> </t>
  </si>
  <si>
    <t>./. Summe der
Ausgaben</t>
  </si>
  <si>
    <t>Bestand (+)
Mehrausgabe (-)</t>
  </si>
  <si>
    <t>Ich/Wir erkläre(n) ausdrücklich, dass die getätigten Ausgaben notwendig waren, dass wirtschaftlich und sparsam verfahren worden ist und die Angaben mit den Büchern und Belegen übereinstimmen.</t>
  </si>
  <si>
    <t>Die Richtigkeit der Eintragungen und des Abschlusses wird hiermit bestätigt.</t>
  </si>
  <si>
    <t xml:space="preserve"> Hinweise zum Ausfüllen des Verwendungsnachweises:</t>
  </si>
  <si>
    <t xml:space="preserve"> 1.</t>
  </si>
  <si>
    <r>
      <t xml:space="preserve">Die </t>
    </r>
    <r>
      <rPr>
        <b/>
        <sz val="9"/>
        <rFont val="Arial"/>
        <family val="2"/>
      </rPr>
      <t>Belege</t>
    </r>
    <r>
      <rPr>
        <sz val="9"/>
        <rFont val="Arial"/>
        <family val="2"/>
      </rPr>
      <t xml:space="preserve"> sind, wenn nicht anders bestimmt, dem Verwendungsnachweis beizufügen und nach den Eintragungen im Verwendungsnachweis zu ordnen. Darüber hinaus sind etwaige Verträge über die Vergabe von Aufträgen beizufügen.</t>
    </r>
  </si>
  <si>
    <t xml:space="preserve"> 2.</t>
  </si>
  <si>
    <r>
      <t>Abweichungen</t>
    </r>
    <r>
      <rPr>
        <sz val="9"/>
        <rFont val="Arial"/>
        <family val="2"/>
      </rPr>
      <t xml:space="preserve"> vom Finanzierungsplan müssen, soweit nicht bereits genehmigt, in den Spalten 12 und 21 (Bemerkungen) erläutert bzw. begründet werden.</t>
    </r>
  </si>
  <si>
    <t xml:space="preserve"> 3.</t>
  </si>
  <si>
    <t xml:space="preserve"> 4.</t>
  </si>
  <si>
    <t>Ausgaben</t>
  </si>
  <si>
    <t>lfd.
Nr.*</t>
  </si>
  <si>
    <r>
      <t>IST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tatsächliche Verwendung</t>
    </r>
  </si>
  <si>
    <r>
      <t>Abweichung</t>
    </r>
    <r>
      <rPr>
        <sz val="6"/>
        <rFont val="Arial"/>
        <family val="2"/>
      </rPr>
      <t xml:space="preserve"> (je Ansatz)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gegenüber dem SOLL (Spalte 6)
beträgt das IST (Spalte 7)</t>
    </r>
  </si>
  <si>
    <r>
      <t>Bemerkungen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(z.B. Begründung der Abweichungen, Erläuterungen zu
den Einzelansätzen, Umbewilligung beantragt bzw.
noch zu beantragen, Hinweise auf Schriftverkehr)</t>
    </r>
  </si>
  <si>
    <t>in %</t>
  </si>
  <si>
    <t>Grund der Zahlung</t>
  </si>
  <si>
    <t>Empfänger der Zahlung</t>
  </si>
  <si>
    <t>(je Ansatz bzw. Titel)</t>
  </si>
  <si>
    <r>
      <t xml:space="preserve">einzeln
</t>
    </r>
    <r>
      <rPr>
        <sz val="6"/>
        <rFont val="Arial"/>
        <family val="2"/>
      </rPr>
      <t>(je Ausgabe)</t>
    </r>
  </si>
  <si>
    <r>
      <t xml:space="preserve">gesamt
</t>
    </r>
    <r>
      <rPr>
        <sz val="6"/>
        <rFont val="Arial"/>
        <family val="2"/>
      </rPr>
      <t>(je Ansatz)</t>
    </r>
  </si>
  <si>
    <t>Summe / Übertrag</t>
  </si>
  <si>
    <r>
      <t xml:space="preserve">*  für Zwischensumme eines Ansatzes in </t>
    </r>
    <r>
      <rPr>
        <b/>
        <sz val="12"/>
        <rFont val="Arial"/>
        <family val="2"/>
      </rPr>
      <t>Spalte 1</t>
    </r>
    <r>
      <rPr>
        <sz val="12"/>
        <rFont val="Arial"/>
        <family val="2"/>
      </rPr>
      <t xml:space="preserve"> in die jeweilige Zeile ein "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>" eintragen</t>
    </r>
  </si>
  <si>
    <t>Übertrag</t>
  </si>
  <si>
    <t>Summe</t>
  </si>
  <si>
    <t>Ort, Datum</t>
  </si>
  <si>
    <t>Ansprechpartner</t>
  </si>
  <si>
    <t>Telefon</t>
  </si>
  <si>
    <t>E-Mail</t>
  </si>
  <si>
    <t>Anschrift</t>
  </si>
  <si>
    <t>Projekttitel</t>
  </si>
  <si>
    <t>Zuwendungsvertrag vom</t>
  </si>
  <si>
    <t>Projekt-ID</t>
  </si>
  <si>
    <t>Zuwendung laut Zuwendungsvertrag in €</t>
  </si>
  <si>
    <t>Ausgezahlte Zuwendung in €</t>
  </si>
  <si>
    <t>Sachbericht vom  xx.xx.xxxxx - als Anlage beigefügt</t>
  </si>
  <si>
    <r>
      <rPr>
        <sz val="19"/>
        <color theme="1"/>
        <rFont val="Calibri"/>
        <family val="2"/>
        <scheme val="minor"/>
      </rPr>
      <t>VERWENDUNGSNACHWEIS</t>
    </r>
    <r>
      <rPr>
        <sz val="11"/>
        <color theme="1"/>
        <rFont val="Calibri"/>
        <family val="2"/>
        <scheme val="minor"/>
      </rPr>
      <t xml:space="preserve">
mit zahlenmäßiger Nachweisung</t>
    </r>
  </si>
  <si>
    <r>
      <t>Zweckbestimmung des Finanzierungsplans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Arial"/>
        <family val="2"/>
      </rPr>
      <t>(gegliedert nach Einzelansätzen bzw. Titeln)</t>
    </r>
  </si>
  <si>
    <r>
      <t>SOLL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rFont val="Arial"/>
        <family val="2"/>
      </rPr>
      <t>nach Finanzierungsplan</t>
    </r>
  </si>
  <si>
    <r>
      <t>Sachbericht:</t>
    </r>
    <r>
      <rPr>
        <sz val="9"/>
        <rFont val="Arial"/>
        <family val="2"/>
      </rPr>
      <t xml:space="preserve"> siehe Merkblatt für die Erstellung des Sachberichts</t>
    </r>
  </si>
  <si>
    <r>
      <t>Einnahmen,</t>
    </r>
    <r>
      <rPr>
        <sz val="9"/>
        <rFont val="Arial"/>
        <family val="2"/>
      </rPr>
      <t xml:space="preserve"> die mit dem Vorhaben in wirtschaftlichem Zusammenhang stehen, sind ebenfalls anzugeben, soweit nicht bereits im Finanzierungsplan berücksichtigt.</t>
    </r>
  </si>
  <si>
    <t>Rechtsverbindliche Unterschrift des Zuwendungsempfängers</t>
  </si>
  <si>
    <t>Summe/ Übertrag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</si>
</sst>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0.0%"/>
    <numFmt numFmtId="165" formatCode="dd/mm/yy;@"/>
    <numFmt numFmtId="166" formatCode="#,##0.00\ _€"/>
    <numFmt numFmtId="167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theme="1"/>
      <name val="Arial"/>
      <family val="2"/>
    </font>
    <font>
      <sz val="1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Border="1" applyProtection="1"/>
    <xf numFmtId="40" fontId="0" fillId="0" borderId="0" xfId="0" applyNumberFormat="1" applyProtection="1"/>
    <xf numFmtId="164" fontId="3" fillId="0" borderId="0" xfId="0" applyNumberFormat="1" applyFont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4" fillId="0" borderId="4" xfId="0" applyFont="1" applyBorder="1" applyAlignment="1" applyProtection="1">
      <alignment horizontal="center" vertical="top" wrapText="1"/>
    </xf>
    <xf numFmtId="8" fontId="4" fillId="0" borderId="6" xfId="0" applyNumberFormat="1" applyFont="1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40" fontId="6" fillId="0" borderId="0" xfId="0" applyNumberFormat="1" applyFont="1" applyBorder="1" applyAlignment="1" applyProtection="1">
      <alignment horizontal="center" vertical="center"/>
    </xf>
    <xf numFmtId="40" fontId="6" fillId="0" borderId="1" xfId="0" applyNumberFormat="1" applyFont="1" applyBorder="1" applyAlignment="1" applyProtection="1">
      <alignment horizontal="center" vertical="center"/>
    </xf>
    <xf numFmtId="40" fontId="0" fillId="0" borderId="9" xfId="0" applyNumberFormat="1" applyBorder="1" applyAlignment="1" applyProtection="1">
      <alignment horizontal="center" vertical="top" wrapText="1"/>
    </xf>
    <xf numFmtId="164" fontId="7" fillId="0" borderId="0" xfId="0" applyNumberFormat="1" applyFont="1" applyProtection="1"/>
    <xf numFmtId="0" fontId="6" fillId="0" borderId="0" xfId="0" applyFont="1" applyProtection="1"/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40" fontId="8" fillId="0" borderId="11" xfId="0" applyNumberFormat="1" applyFont="1" applyBorder="1" applyAlignment="1" applyProtection="1">
      <alignment horizontal="center" vertical="center"/>
    </xf>
    <xf numFmtId="40" fontId="8" fillId="0" borderId="10" xfId="0" applyNumberFormat="1" applyFont="1" applyBorder="1" applyAlignment="1" applyProtection="1">
      <alignment horizontal="center" vertical="center"/>
    </xf>
    <xf numFmtId="40" fontId="6" fillId="0" borderId="14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4" fillId="0" borderId="15" xfId="0" applyNumberFormat="1" applyFont="1" applyBorder="1" applyAlignment="1" applyProtection="1">
      <alignment horizontal="center"/>
    </xf>
    <xf numFmtId="0" fontId="4" fillId="0" borderId="16" xfId="0" applyNumberFormat="1" applyFont="1" applyBorder="1" applyAlignment="1" applyProtection="1">
      <alignment horizontal="center"/>
    </xf>
    <xf numFmtId="0" fontId="4" fillId="0" borderId="17" xfId="0" applyNumberFormat="1" applyFont="1" applyBorder="1" applyAlignment="1" applyProtection="1">
      <alignment horizontal="center"/>
    </xf>
    <xf numFmtId="0" fontId="4" fillId="0" borderId="18" xfId="0" applyNumberFormat="1" applyFont="1" applyBorder="1" applyAlignment="1" applyProtection="1">
      <alignment horizontal="center"/>
    </xf>
    <xf numFmtId="0" fontId="4" fillId="0" borderId="19" xfId="0" applyNumberFormat="1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166" fontId="6" fillId="0" borderId="22" xfId="0" applyNumberFormat="1" applyFont="1" applyBorder="1" applyAlignment="1" applyProtection="1">
      <alignment horizontal="right" vertical="center"/>
      <protection locked="0"/>
    </xf>
    <xf numFmtId="166" fontId="6" fillId="0" borderId="21" xfId="0" applyNumberFormat="1" applyFont="1" applyBorder="1" applyAlignment="1" applyProtection="1">
      <alignment horizontal="right" vertical="center"/>
      <protection locked="0"/>
    </xf>
    <xf numFmtId="166" fontId="6" fillId="0" borderId="22" xfId="0" applyNumberFormat="1" applyFont="1" applyBorder="1" applyAlignment="1" applyProtection="1">
      <alignment horizontal="right" vertical="center"/>
    </xf>
    <xf numFmtId="166" fontId="6" fillId="0" borderId="23" xfId="0" applyNumberFormat="1" applyFont="1" applyBorder="1" applyAlignment="1" applyProtection="1">
      <alignment horizontal="right" vertical="center"/>
    </xf>
    <xf numFmtId="40" fontId="6" fillId="0" borderId="24" xfId="0" applyNumberFormat="1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165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166" fontId="6" fillId="0" borderId="30" xfId="0" applyNumberFormat="1" applyFont="1" applyBorder="1" applyAlignment="1" applyProtection="1">
      <alignment horizontal="right" vertical="center"/>
      <protection locked="0"/>
    </xf>
    <xf numFmtId="166" fontId="6" fillId="0" borderId="29" xfId="0" applyNumberFormat="1" applyFont="1" applyBorder="1" applyAlignment="1" applyProtection="1">
      <alignment horizontal="right" vertical="center"/>
      <protection locked="0"/>
    </xf>
    <xf numFmtId="166" fontId="6" fillId="0" borderId="30" xfId="0" applyNumberFormat="1" applyFont="1" applyBorder="1" applyAlignment="1" applyProtection="1">
      <alignment horizontal="right" vertical="center"/>
    </xf>
    <xf numFmtId="166" fontId="6" fillId="0" borderId="31" xfId="0" applyNumberFormat="1" applyFont="1" applyBorder="1" applyAlignment="1" applyProtection="1">
      <alignment horizontal="right" vertical="center"/>
    </xf>
    <xf numFmtId="40" fontId="6" fillId="0" borderId="32" xfId="0" applyNumberFormat="1" applyFont="1" applyBorder="1" applyAlignment="1" applyProtection="1">
      <alignment horizontal="left" vertical="top"/>
      <protection locked="0"/>
    </xf>
    <xf numFmtId="40" fontId="0" fillId="0" borderId="0" xfId="0" applyNumberFormat="1" applyBorder="1" applyProtection="1"/>
    <xf numFmtId="164" fontId="3" fillId="0" borderId="0" xfId="0" applyNumberFormat="1" applyFont="1" applyBorder="1" applyProtection="1"/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165" fontId="8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166" fontId="6" fillId="0" borderId="2" xfId="0" applyNumberFormat="1" applyFont="1" applyBorder="1" applyAlignment="1" applyProtection="1">
      <alignment horizontal="right" vertical="center"/>
      <protection locked="0"/>
    </xf>
    <xf numFmtId="166" fontId="6" fillId="0" borderId="45" xfId="0" applyNumberFormat="1" applyFont="1" applyBorder="1" applyAlignment="1" applyProtection="1">
      <alignment horizontal="right" vertical="center"/>
      <protection locked="0"/>
    </xf>
    <xf numFmtId="166" fontId="6" fillId="0" borderId="46" xfId="0" applyNumberFormat="1" applyFont="1" applyBorder="1" applyAlignment="1" applyProtection="1">
      <alignment horizontal="right" vertical="center"/>
    </xf>
    <xf numFmtId="166" fontId="6" fillId="0" borderId="47" xfId="0" applyNumberFormat="1" applyFont="1" applyBorder="1" applyAlignment="1" applyProtection="1">
      <alignment horizontal="right" vertical="center"/>
    </xf>
    <xf numFmtId="40" fontId="6" fillId="0" borderId="48" xfId="0" applyNumberFormat="1" applyFont="1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0" fillId="0" borderId="33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right" wrapText="1" indent="1"/>
    </xf>
    <xf numFmtId="40" fontId="11" fillId="0" borderId="0" xfId="0" applyNumberFormat="1" applyFont="1" applyBorder="1" applyAlignment="1" applyProtection="1">
      <alignment horizontal="right" vertical="center"/>
      <protection hidden="1"/>
    </xf>
    <xf numFmtId="40" fontId="11" fillId="0" borderId="8" xfId="0" applyNumberFormat="1" applyFont="1" applyBorder="1" applyAlignment="1" applyProtection="1">
      <alignment horizontal="right" vertical="center"/>
      <protection hidden="1"/>
    </xf>
    <xf numFmtId="166" fontId="11" fillId="0" borderId="49" xfId="0" applyNumberFormat="1" applyFont="1" applyBorder="1" applyAlignment="1" applyProtection="1">
      <alignment horizontal="right" vertical="center"/>
    </xf>
    <xf numFmtId="166" fontId="11" fillId="0" borderId="50" xfId="0" applyNumberFormat="1" applyFont="1" applyBorder="1" applyAlignment="1" applyProtection="1">
      <alignment horizontal="right" vertical="center"/>
    </xf>
    <xf numFmtId="40" fontId="0" fillId="0" borderId="9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right" wrapText="1" indent="1"/>
    </xf>
    <xf numFmtId="40" fontId="11" fillId="0" borderId="16" xfId="0" applyNumberFormat="1" applyFont="1" applyBorder="1" applyAlignment="1" applyProtection="1">
      <alignment horizontal="right" vertical="center"/>
    </xf>
    <xf numFmtId="166" fontId="11" fillId="0" borderId="18" xfId="0" applyNumberFormat="1" applyFont="1" applyBorder="1" applyAlignment="1" applyProtection="1">
      <alignment horizontal="right" vertical="center"/>
    </xf>
    <xf numFmtId="166" fontId="11" fillId="0" borderId="51" xfId="0" applyNumberFormat="1" applyFont="1" applyBorder="1" applyAlignment="1" applyProtection="1">
      <alignment horizontal="right" vertical="center"/>
    </xf>
    <xf numFmtId="0" fontId="0" fillId="0" borderId="4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5" fontId="0" fillId="0" borderId="52" xfId="0" applyNumberFormat="1" applyBorder="1" applyAlignment="1" applyProtection="1">
      <alignment horizontal="center"/>
    </xf>
    <xf numFmtId="0" fontId="0" fillId="0" borderId="44" xfId="0" applyBorder="1" applyAlignment="1" applyProtection="1">
      <alignment horizontal="right" wrapText="1" indent="1"/>
    </xf>
    <xf numFmtId="40" fontId="11" fillId="0" borderId="2" xfId="0" applyNumberFormat="1" applyFont="1" applyBorder="1" applyAlignment="1" applyProtection="1">
      <alignment horizontal="right" vertical="center"/>
    </xf>
    <xf numFmtId="166" fontId="11" fillId="0" borderId="53" xfId="0" applyNumberFormat="1" applyFont="1" applyBorder="1" applyAlignment="1" applyProtection="1">
      <alignment horizontal="right" vertical="center"/>
    </xf>
    <xf numFmtId="166" fontId="11" fillId="0" borderId="2" xfId="0" applyNumberFormat="1" applyFont="1" applyBorder="1" applyAlignment="1" applyProtection="1">
      <alignment horizontal="right" vertical="center"/>
    </xf>
    <xf numFmtId="40" fontId="0" fillId="0" borderId="48" xfId="0" applyNumberFormat="1" applyBorder="1" applyProtection="1"/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8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4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4" fillId="0" borderId="0" xfId="0" applyFont="1" applyProtection="1"/>
    <xf numFmtId="0" fontId="14" fillId="0" borderId="25" xfId="0" applyFont="1" applyBorder="1" applyAlignment="1" applyProtection="1">
      <alignment vertical="center"/>
    </xf>
    <xf numFmtId="0" fontId="4" fillId="0" borderId="26" xfId="0" applyFont="1" applyBorder="1" applyProtection="1"/>
    <xf numFmtId="0" fontId="4" fillId="0" borderId="27" xfId="0" applyFont="1" applyBorder="1" applyProtection="1"/>
    <xf numFmtId="0" fontId="15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40" fontId="0" fillId="0" borderId="33" xfId="0" applyNumberFormat="1" applyBorder="1" applyProtection="1"/>
    <xf numFmtId="0" fontId="0" fillId="0" borderId="1" xfId="0" applyBorder="1" applyProtection="1"/>
    <xf numFmtId="0" fontId="0" fillId="0" borderId="33" xfId="0" applyBorder="1" applyProtection="1"/>
    <xf numFmtId="164" fontId="10" fillId="0" borderId="0" xfId="0" applyNumberFormat="1" applyFont="1" applyBorder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40" fontId="0" fillId="0" borderId="7" xfId="0" applyNumberFormat="1" applyBorder="1" applyAlignment="1" applyProtection="1">
      <alignment horizontal="center" vertical="center"/>
    </xf>
    <xf numFmtId="40" fontId="0" fillId="0" borderId="8" xfId="0" applyNumberFormat="1" applyBorder="1" applyAlignment="1" applyProtection="1">
      <alignment horizontal="center" vertical="center"/>
    </xf>
    <xf numFmtId="0" fontId="4" fillId="0" borderId="57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12" fillId="0" borderId="60" xfId="0" applyFont="1" applyBorder="1" applyAlignment="1" applyProtection="1">
      <alignment horizontal="center" vertical="top"/>
      <protection locked="0"/>
    </xf>
    <xf numFmtId="165" fontId="12" fillId="0" borderId="29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</xf>
    <xf numFmtId="166" fontId="12" fillId="0" borderId="60" xfId="0" applyNumberFormat="1" applyFont="1" applyBorder="1" applyAlignment="1" applyProtection="1">
      <alignment horizontal="right" vertical="top" indent="1"/>
    </xf>
    <xf numFmtId="166" fontId="12" fillId="0" borderId="29" xfId="0" applyNumberFormat="1" applyFont="1" applyBorder="1" applyAlignment="1" applyProtection="1">
      <alignment horizontal="right" vertical="top" indent="1"/>
    </xf>
    <xf numFmtId="0" fontId="10" fillId="0" borderId="0" xfId="0" applyFont="1" applyAlignment="1" applyProtection="1">
      <alignment vertical="top"/>
    </xf>
    <xf numFmtId="0" fontId="20" fillId="0" borderId="63" xfId="0" applyFont="1" applyBorder="1" applyAlignment="1" applyProtection="1">
      <alignment horizontal="center" vertical="center"/>
    </xf>
    <xf numFmtId="0" fontId="20" fillId="0" borderId="64" xfId="0" applyFont="1" applyBorder="1" applyAlignment="1" applyProtection="1">
      <alignment horizontal="center" vertical="center"/>
    </xf>
    <xf numFmtId="165" fontId="20" fillId="0" borderId="64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40" fontId="20" fillId="0" borderId="63" xfId="0" applyNumberFormat="1" applyFont="1" applyBorder="1" applyAlignment="1" applyProtection="1">
      <alignment vertical="center"/>
    </xf>
    <xf numFmtId="40" fontId="20" fillId="0" borderId="64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 indent="1"/>
    </xf>
    <xf numFmtId="166" fontId="20" fillId="0" borderId="0" xfId="0" applyNumberFormat="1" applyFont="1" applyBorder="1" applyAlignment="1" applyProtection="1">
      <alignment horizontal="right" vertical="center"/>
    </xf>
    <xf numFmtId="40" fontId="20" fillId="0" borderId="0" xfId="0" applyNumberFormat="1" applyFont="1" applyBorder="1" applyAlignment="1" applyProtection="1">
      <alignment horizontal="right" vertical="center"/>
    </xf>
    <xf numFmtId="40" fontId="20" fillId="0" borderId="0" xfId="0" applyNumberFormat="1" applyFont="1" applyBorder="1" applyAlignment="1" applyProtection="1">
      <alignment vertical="center"/>
    </xf>
    <xf numFmtId="164" fontId="21" fillId="0" borderId="0" xfId="0" applyNumberFormat="1" applyFont="1" applyBorder="1" applyAlignment="1" applyProtection="1">
      <alignment horizontal="center" vertical="center"/>
    </xf>
    <xf numFmtId="40" fontId="2" fillId="0" borderId="0" xfId="0" applyNumberFormat="1" applyFont="1" applyBorder="1" applyAlignment="1" applyProtection="1">
      <alignment vertical="top" wrapText="1"/>
      <protection locked="0"/>
    </xf>
    <xf numFmtId="40" fontId="1" fillId="0" borderId="0" xfId="0" applyNumberFormat="1" applyFont="1" applyAlignment="1" applyProtection="1">
      <alignment vertical="center"/>
    </xf>
    <xf numFmtId="40" fontId="0" fillId="0" borderId="0" xfId="0" applyNumberFormat="1" applyAlignment="1" applyProtection="1"/>
    <xf numFmtId="0" fontId="8" fillId="0" borderId="29" xfId="0" applyFont="1" applyBorder="1" applyAlignment="1" applyProtection="1">
      <alignment horizontal="left" vertical="center" wrapText="1"/>
      <protection locked="0"/>
    </xf>
    <xf numFmtId="164" fontId="15" fillId="0" borderId="0" xfId="0" applyNumberFormat="1" applyFont="1" applyProtection="1"/>
    <xf numFmtId="164" fontId="15" fillId="0" borderId="0" xfId="0" applyNumberFormat="1" applyFont="1" applyBorder="1" applyProtection="1"/>
    <xf numFmtId="164" fontId="8" fillId="0" borderId="0" xfId="0" applyNumberFormat="1" applyFont="1" applyAlignment="1" applyProtection="1">
      <alignment horizontal="left" vertical="top"/>
    </xf>
    <xf numFmtId="0" fontId="22" fillId="0" borderId="0" xfId="0" applyFont="1" applyBorder="1" applyProtection="1"/>
    <xf numFmtId="0" fontId="22" fillId="0" borderId="0" xfId="0" applyFont="1" applyProtection="1"/>
    <xf numFmtId="40" fontId="22" fillId="0" borderId="0" xfId="0" applyNumberFormat="1" applyFont="1" applyProtection="1"/>
    <xf numFmtId="40" fontId="22" fillId="0" borderId="0" xfId="0" applyNumberFormat="1" applyFont="1" applyBorder="1" applyAlignment="1" applyProtection="1">
      <alignment vertical="top"/>
    </xf>
    <xf numFmtId="40" fontId="22" fillId="0" borderId="0" xfId="0" applyNumberFormat="1" applyFont="1" applyBorder="1" applyProtection="1"/>
    <xf numFmtId="0" fontId="2" fillId="0" borderId="0" xfId="0" applyFont="1" applyBorder="1" applyProtection="1"/>
    <xf numFmtId="40" fontId="22" fillId="0" borderId="0" xfId="0" applyNumberFormat="1" applyFont="1" applyBorder="1" applyAlignment="1" applyProtection="1">
      <alignment vertical="top" wrapText="1"/>
    </xf>
    <xf numFmtId="0" fontId="2" fillId="0" borderId="0" xfId="0" applyFont="1" applyProtection="1"/>
    <xf numFmtId="40" fontId="24" fillId="0" borderId="0" xfId="0" applyNumberFormat="1" applyFont="1" applyAlignment="1" applyProtection="1">
      <alignment vertical="top"/>
    </xf>
    <xf numFmtId="40" fontId="24" fillId="0" borderId="0" xfId="0" applyNumberFormat="1" applyFont="1" applyProtection="1"/>
    <xf numFmtId="164" fontId="8" fillId="0" borderId="0" xfId="0" applyNumberFormat="1" applyFont="1" applyBorder="1" applyProtection="1"/>
    <xf numFmtId="0" fontId="25" fillId="0" borderId="0" xfId="0" applyFont="1" applyAlignment="1" applyProtection="1">
      <alignment horizontal="left" vertical="top"/>
    </xf>
    <xf numFmtId="40" fontId="25" fillId="0" borderId="0" xfId="0" applyNumberFormat="1" applyFont="1" applyAlignment="1" applyProtection="1">
      <alignment horizontal="left" vertical="top"/>
    </xf>
    <xf numFmtId="40" fontId="15" fillId="0" borderId="0" xfId="0" applyNumberFormat="1" applyFont="1" applyAlignment="1" applyProtection="1">
      <alignment horizontal="left" vertical="top"/>
    </xf>
    <xf numFmtId="164" fontId="10" fillId="0" borderId="0" xfId="0" applyNumberFormat="1" applyFont="1" applyAlignment="1" applyProtection="1">
      <alignment horizontal="left"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40" fontId="4" fillId="0" borderId="0" xfId="0" applyNumberFormat="1" applyFont="1" applyAlignment="1" applyProtection="1">
      <alignment horizontal="left" vertical="top"/>
    </xf>
    <xf numFmtId="40" fontId="24" fillId="0" borderId="0" xfId="0" applyNumberFormat="1" applyFont="1" applyAlignment="1" applyProtection="1">
      <alignment horizontal="left" vertical="top"/>
    </xf>
    <xf numFmtId="40" fontId="25" fillId="0" borderId="0" xfId="0" applyNumberFormat="1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11" fillId="0" borderId="44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wrapText="1"/>
    </xf>
    <xf numFmtId="166" fontId="6" fillId="0" borderId="29" xfId="0" applyNumberFormat="1" applyFont="1" applyBorder="1" applyAlignment="1" applyProtection="1">
      <alignment horizontal="right" vertical="center"/>
    </xf>
    <xf numFmtId="166" fontId="6" fillId="0" borderId="31" xfId="0" applyNumberFormat="1" applyFont="1" applyBorder="1" applyAlignment="1" applyProtection="1">
      <alignment horizontal="right" vertical="center"/>
    </xf>
    <xf numFmtId="40" fontId="6" fillId="0" borderId="32" xfId="0" applyNumberFormat="1" applyFont="1" applyBorder="1" applyAlignment="1" applyProtection="1">
      <alignment horizontal="left" vertical="top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65" fontId="8" fillId="0" borderId="35" xfId="0" applyNumberFormat="1" applyFont="1" applyBorder="1" applyAlignment="1" applyProtection="1">
      <alignment horizontal="center" vertical="center"/>
      <protection locked="0"/>
    </xf>
    <xf numFmtId="165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166" fontId="6" fillId="0" borderId="35" xfId="0" applyNumberFormat="1" applyFont="1" applyBorder="1" applyAlignment="1" applyProtection="1">
      <alignment horizontal="right" vertical="center"/>
      <protection locked="0"/>
    </xf>
    <xf numFmtId="166" fontId="6" fillId="0" borderId="37" xfId="0" applyNumberFormat="1" applyFont="1" applyBorder="1" applyAlignment="1" applyProtection="1">
      <alignment horizontal="right" vertical="center"/>
      <protection locked="0"/>
    </xf>
    <xf numFmtId="166" fontId="6" fillId="0" borderId="2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165" fontId="4" fillId="0" borderId="4" xfId="0" applyNumberFormat="1" applyFont="1" applyBorder="1" applyAlignment="1" applyProtection="1">
      <alignment horizontal="center" vertical="top" wrapText="1"/>
    </xf>
    <xf numFmtId="165" fontId="4" fillId="0" borderId="8" xfId="0" applyNumberFormat="1" applyFont="1" applyBorder="1" applyAlignment="1" applyProtection="1">
      <alignment horizontal="center" vertical="top" wrapText="1"/>
    </xf>
    <xf numFmtId="165" fontId="4" fillId="0" borderId="13" xfId="0" applyNumberFormat="1" applyFont="1" applyBorder="1" applyAlignment="1" applyProtection="1">
      <alignment horizontal="center" vertical="top" wrapText="1"/>
    </xf>
    <xf numFmtId="40" fontId="4" fillId="0" borderId="4" xfId="0" applyNumberFormat="1" applyFont="1" applyBorder="1" applyAlignment="1" applyProtection="1">
      <alignment horizontal="center" vertical="top" wrapText="1"/>
    </xf>
    <xf numFmtId="40" fontId="0" fillId="0" borderId="8" xfId="0" applyNumberFormat="1" applyBorder="1" applyAlignment="1" applyProtection="1">
      <alignment horizontal="center" vertical="top" wrapText="1"/>
    </xf>
    <xf numFmtId="8" fontId="4" fillId="0" borderId="5" xfId="0" applyNumberFormat="1" applyFont="1" applyBorder="1" applyAlignment="1" applyProtection="1">
      <alignment horizontal="center" vertical="top" wrapText="1"/>
    </xf>
    <xf numFmtId="8" fontId="0" fillId="0" borderId="5" xfId="0" applyNumberForma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43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center"/>
    </xf>
    <xf numFmtId="40" fontId="0" fillId="0" borderId="0" xfId="0" applyNumberForma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/>
    </xf>
    <xf numFmtId="8" fontId="4" fillId="0" borderId="38" xfId="0" applyNumberFormat="1" applyFont="1" applyBorder="1" applyAlignment="1" applyProtection="1">
      <alignment horizontal="center" vertical="top" wrapText="1"/>
    </xf>
    <xf numFmtId="8" fontId="0" fillId="0" borderId="39" xfId="0" applyNumberFormat="1" applyBorder="1" applyAlignment="1" applyProtection="1">
      <alignment horizontal="center" vertical="top" wrapText="1"/>
    </xf>
    <xf numFmtId="0" fontId="4" fillId="0" borderId="38" xfId="0" applyFont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39" xfId="0" applyBorder="1" applyAlignment="1" applyProtection="1">
      <alignment horizontal="center" vertical="top" wrapText="1"/>
    </xf>
    <xf numFmtId="0" fontId="0" fillId="0" borderId="4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41" xfId="0" applyBorder="1" applyAlignment="1" applyProtection="1">
      <alignment horizontal="center" vertical="top" wrapText="1"/>
    </xf>
    <xf numFmtId="0" fontId="0" fillId="0" borderId="56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55" xfId="0" applyBorder="1" applyAlignment="1" applyProtection="1">
      <alignment horizontal="center" vertical="top" wrapText="1"/>
    </xf>
    <xf numFmtId="40" fontId="8" fillId="0" borderId="40" xfId="0" applyNumberFormat="1" applyFont="1" applyBorder="1" applyAlignment="1" applyProtection="1">
      <alignment horizontal="center" vertical="top" wrapText="1"/>
    </xf>
    <xf numFmtId="40" fontId="8" fillId="0" borderId="0" xfId="0" applyNumberFormat="1" applyFont="1" applyBorder="1" applyAlignment="1" applyProtection="1">
      <alignment horizontal="center" vertical="top" wrapText="1"/>
    </xf>
    <xf numFmtId="40" fontId="8" fillId="0" borderId="33" xfId="0" applyNumberFormat="1" applyFont="1" applyBorder="1" applyAlignment="1" applyProtection="1">
      <alignment horizontal="center" vertical="top" wrapText="1"/>
    </xf>
    <xf numFmtId="164" fontId="16" fillId="0" borderId="1" xfId="0" applyNumberFormat="1" applyFont="1" applyBorder="1" applyAlignment="1" applyProtection="1">
      <alignment horizontal="center" wrapText="1"/>
    </xf>
    <xf numFmtId="164" fontId="16" fillId="0" borderId="41" xfId="0" applyNumberFormat="1" applyFont="1" applyBorder="1" applyAlignment="1" applyProtection="1">
      <alignment horizontal="center" wrapText="1"/>
    </xf>
    <xf numFmtId="40" fontId="5" fillId="0" borderId="56" xfId="0" applyNumberFormat="1" applyFont="1" applyBorder="1" applyAlignment="1" applyProtection="1">
      <alignment horizontal="center" vertical="center"/>
    </xf>
    <xf numFmtId="40" fontId="5" fillId="0" borderId="11" xfId="0" applyNumberFormat="1" applyFont="1" applyBorder="1" applyAlignment="1" applyProtection="1">
      <alignment horizontal="center" vertical="center"/>
    </xf>
    <xf numFmtId="40" fontId="0" fillId="0" borderId="11" xfId="0" applyNumberFormat="1" applyBorder="1" applyAlignment="1" applyProtection="1">
      <alignment horizontal="center" vertical="top" wrapText="1"/>
    </xf>
    <xf numFmtId="40" fontId="0" fillId="0" borderId="43" xfId="0" applyNumberFormat="1" applyBorder="1" applyAlignment="1" applyProtection="1">
      <alignment horizontal="center" vertical="top" wrapText="1"/>
    </xf>
    <xf numFmtId="40" fontId="0" fillId="0" borderId="10" xfId="0" applyNumberFormat="1" applyBorder="1" applyAlignment="1" applyProtection="1">
      <alignment horizontal="center" vertical="top" wrapText="1"/>
    </xf>
    <xf numFmtId="40" fontId="0" fillId="0" borderId="55" xfId="0" applyNumberForma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33" xfId="0" applyFont="1" applyBorder="1" applyAlignment="1" applyProtection="1">
      <alignment horizontal="left" vertical="top" wrapText="1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55" xfId="0" applyNumberFormat="1" applyFont="1" applyBorder="1" applyAlignment="1" applyProtection="1">
      <alignment horizontal="center" vertical="center"/>
    </xf>
    <xf numFmtId="0" fontId="13" fillId="0" borderId="15" xfId="0" applyNumberFormat="1" applyFont="1" applyBorder="1" applyAlignment="1" applyProtection="1">
      <alignment horizontal="center"/>
    </xf>
    <xf numFmtId="0" fontId="13" fillId="0" borderId="17" xfId="0" applyNumberFormat="1" applyFont="1" applyBorder="1" applyAlignment="1" applyProtection="1">
      <alignment horizontal="center"/>
    </xf>
    <xf numFmtId="0" fontId="13" fillId="0" borderId="59" xfId="0" applyNumberFormat="1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 vertical="top"/>
      <protection locked="0"/>
    </xf>
    <xf numFmtId="0" fontId="18" fillId="0" borderId="61" xfId="0" applyFont="1" applyBorder="1" applyAlignment="1" applyProtection="1">
      <alignment horizontal="center" vertical="top"/>
      <protection locked="0"/>
    </xf>
    <xf numFmtId="0" fontId="19" fillId="0" borderId="31" xfId="0" applyFont="1" applyBorder="1" applyAlignment="1" applyProtection="1">
      <alignment horizontal="left" vertical="top" indent="1"/>
      <protection locked="0"/>
    </xf>
    <xf numFmtId="0" fontId="19" fillId="0" borderId="30" xfId="0" applyFont="1" applyBorder="1" applyAlignment="1" applyProtection="1">
      <alignment horizontal="left" vertical="top" indent="1"/>
      <protection locked="0"/>
    </xf>
    <xf numFmtId="0" fontId="19" fillId="0" borderId="62" xfId="0" applyFont="1" applyBorder="1" applyAlignment="1" applyProtection="1">
      <alignment horizontal="left" vertical="top" indent="1"/>
      <protection locked="0"/>
    </xf>
    <xf numFmtId="166" fontId="10" fillId="0" borderId="28" xfId="0" applyNumberFormat="1" applyFont="1" applyBorder="1" applyAlignment="1" applyProtection="1">
      <alignment horizontal="right" vertical="top"/>
      <protection locked="0"/>
    </xf>
    <xf numFmtId="166" fontId="10" fillId="0" borderId="30" xfId="0" applyNumberFormat="1" applyFont="1" applyBorder="1" applyAlignment="1" applyProtection="1">
      <alignment horizontal="right" vertical="top"/>
      <protection locked="0"/>
    </xf>
    <xf numFmtId="166" fontId="10" fillId="0" borderId="61" xfId="0" applyNumberFormat="1" applyFont="1" applyBorder="1" applyAlignment="1" applyProtection="1">
      <alignment horizontal="right" vertical="top"/>
      <protection locked="0"/>
    </xf>
    <xf numFmtId="166" fontId="10" fillId="0" borderId="31" xfId="0" applyNumberFormat="1" applyFont="1" applyBorder="1" applyAlignment="1" applyProtection="1">
      <alignment horizontal="right" vertical="top"/>
    </xf>
    <xf numFmtId="166" fontId="10" fillId="0" borderId="30" xfId="0" applyNumberFormat="1" applyFont="1" applyBorder="1" applyAlignment="1" applyProtection="1">
      <alignment horizontal="right" vertical="top"/>
    </xf>
    <xf numFmtId="166" fontId="10" fillId="0" borderId="62" xfId="0" applyNumberFormat="1" applyFont="1" applyBorder="1" applyAlignment="1" applyProtection="1">
      <alignment horizontal="right" vertical="top"/>
    </xf>
    <xf numFmtId="164" fontId="16" fillId="0" borderId="31" xfId="0" applyNumberFormat="1" applyFont="1" applyBorder="1" applyAlignment="1" applyProtection="1">
      <alignment horizontal="center" vertical="top"/>
    </xf>
    <xf numFmtId="164" fontId="16" fillId="0" borderId="62" xfId="0" applyNumberFormat="1" applyFont="1" applyBorder="1" applyAlignment="1" applyProtection="1">
      <alignment horizontal="center" vertical="top"/>
    </xf>
    <xf numFmtId="0" fontId="18" fillId="0" borderId="28" xfId="0" applyNumberFormat="1" applyFont="1" applyBorder="1" applyAlignment="1" applyProtection="1">
      <alignment horizontal="left" vertical="top" indent="1"/>
      <protection locked="0"/>
    </xf>
    <xf numFmtId="0" fontId="18" fillId="0" borderId="30" xfId="0" applyNumberFormat="1" applyFont="1" applyBorder="1" applyAlignment="1" applyProtection="1">
      <alignment horizontal="left" vertical="top" indent="1"/>
      <protection locked="0"/>
    </xf>
    <xf numFmtId="0" fontId="18" fillId="0" borderId="62" xfId="0" applyNumberFormat="1" applyFont="1" applyBorder="1" applyAlignment="1" applyProtection="1">
      <alignment horizontal="left" vertical="top" indent="1"/>
      <protection locked="0"/>
    </xf>
    <xf numFmtId="0" fontId="4" fillId="0" borderId="18" xfId="0" applyNumberFormat="1" applyFont="1" applyBorder="1" applyAlignment="1" applyProtection="1">
      <alignment horizontal="center"/>
    </xf>
    <xf numFmtId="0" fontId="4" fillId="0" borderId="58" xfId="0" applyNumberFormat="1" applyFont="1" applyBorder="1" applyAlignment="1" applyProtection="1">
      <alignment horizontal="center"/>
    </xf>
    <xf numFmtId="0" fontId="4" fillId="0" borderId="17" xfId="0" applyNumberFormat="1" applyFont="1" applyBorder="1" applyAlignment="1" applyProtection="1">
      <alignment horizontal="center"/>
    </xf>
    <xf numFmtId="0" fontId="4" fillId="0" borderId="59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center"/>
    </xf>
    <xf numFmtId="0" fontId="17" fillId="0" borderId="18" xfId="0" applyNumberFormat="1" applyFont="1" applyBorder="1" applyAlignment="1" applyProtection="1">
      <alignment horizontal="center"/>
    </xf>
    <xf numFmtId="0" fontId="17" fillId="0" borderId="59" xfId="0" applyNumberFormat="1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40" fontId="4" fillId="0" borderId="38" xfId="0" applyNumberFormat="1" applyFont="1" applyBorder="1" applyAlignment="1" applyProtection="1">
      <alignment horizontal="center" vertical="top" wrapText="1"/>
    </xf>
    <xf numFmtId="40" fontId="4" fillId="0" borderId="5" xfId="0" applyNumberFormat="1" applyFont="1" applyBorder="1" applyAlignment="1" applyProtection="1">
      <alignment horizontal="center" vertical="top" wrapText="1"/>
    </xf>
    <xf numFmtId="40" fontId="4" fillId="0" borderId="39" xfId="0" applyNumberFormat="1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/>
    </xf>
    <xf numFmtId="0" fontId="4" fillId="0" borderId="43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55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20" fillId="0" borderId="65" xfId="0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right" vertical="center" indent="1"/>
    </xf>
    <xf numFmtId="0" fontId="20" fillId="0" borderId="67" xfId="0" applyFont="1" applyBorder="1" applyAlignment="1" applyProtection="1">
      <alignment horizontal="right" vertical="center" indent="1"/>
    </xf>
    <xf numFmtId="166" fontId="20" fillId="0" borderId="68" xfId="0" applyNumberFormat="1" applyFont="1" applyBorder="1" applyAlignment="1" applyProtection="1">
      <alignment horizontal="right" vertical="center"/>
    </xf>
    <xf numFmtId="166" fontId="20" fillId="0" borderId="66" xfId="0" applyNumberFormat="1" applyFont="1" applyBorder="1" applyAlignment="1" applyProtection="1">
      <alignment horizontal="right" vertical="center"/>
    </xf>
    <xf numFmtId="166" fontId="20" fillId="0" borderId="69" xfId="0" applyNumberFormat="1" applyFont="1" applyBorder="1" applyAlignment="1" applyProtection="1">
      <alignment horizontal="right" vertical="center"/>
    </xf>
    <xf numFmtId="40" fontId="20" fillId="0" borderId="65" xfId="0" applyNumberFormat="1" applyFont="1" applyBorder="1" applyAlignment="1" applyProtection="1">
      <alignment horizontal="right" vertical="center"/>
    </xf>
    <xf numFmtId="40" fontId="20" fillId="0" borderId="66" xfId="0" applyNumberFormat="1" applyFont="1" applyBorder="1" applyAlignment="1" applyProtection="1">
      <alignment horizontal="right" vertical="center"/>
    </xf>
    <xf numFmtId="40" fontId="20" fillId="0" borderId="67" xfId="0" applyNumberFormat="1" applyFont="1" applyBorder="1" applyAlignment="1" applyProtection="1">
      <alignment horizontal="right" vertical="center"/>
    </xf>
    <xf numFmtId="164" fontId="21" fillId="0" borderId="65" xfId="0" applyNumberFormat="1" applyFont="1" applyBorder="1" applyAlignment="1" applyProtection="1">
      <alignment horizontal="center" vertical="center"/>
    </xf>
    <xf numFmtId="164" fontId="21" fillId="0" borderId="67" xfId="0" applyNumberFormat="1" applyFont="1" applyBorder="1" applyAlignment="1" applyProtection="1">
      <alignment horizontal="center" vertical="center"/>
    </xf>
    <xf numFmtId="164" fontId="21" fillId="0" borderId="68" xfId="0" applyNumberFormat="1" applyFont="1" applyBorder="1" applyAlignment="1" applyProtection="1">
      <alignment horizontal="center" vertical="center"/>
    </xf>
    <xf numFmtId="164" fontId="21" fillId="0" borderId="66" xfId="0" applyNumberFormat="1" applyFont="1" applyBorder="1" applyAlignment="1" applyProtection="1">
      <alignment horizontal="center" vertical="center"/>
    </xf>
    <xf numFmtId="164" fontId="15" fillId="0" borderId="11" xfId="0" applyNumberFormat="1" applyFont="1" applyBorder="1" applyAlignment="1" applyProtection="1">
      <alignment horizontal="left" vertical="top"/>
    </xf>
    <xf numFmtId="40" fontId="15" fillId="0" borderId="0" xfId="0" applyNumberFormat="1" applyFont="1" applyAlignment="1" applyProtection="1">
      <alignment horizontal="left"/>
    </xf>
    <xf numFmtId="40" fontId="15" fillId="0" borderId="11" xfId="0" applyNumberFormat="1" applyFont="1" applyBorder="1" applyAlignment="1" applyProtection="1">
      <alignment horizontal="left"/>
    </xf>
    <xf numFmtId="164" fontId="15" fillId="0" borderId="0" xfId="0" applyNumberFormat="1" applyFont="1" applyAlignment="1" applyProtection="1"/>
    <xf numFmtId="164" fontId="15" fillId="0" borderId="11" xfId="0" applyNumberFormat="1" applyFont="1" applyBorder="1" applyAlignment="1" applyProtection="1"/>
    <xf numFmtId="14" fontId="25" fillId="0" borderId="0" xfId="0" applyNumberFormat="1" applyFont="1" applyBorder="1" applyAlignment="1" applyProtection="1">
      <alignment horizontal="left"/>
    </xf>
    <xf numFmtId="14" fontId="25" fillId="0" borderId="11" xfId="0" applyNumberFormat="1" applyFont="1" applyBorder="1" applyAlignment="1" applyProtection="1">
      <alignment horizontal="left"/>
    </xf>
    <xf numFmtId="167" fontId="25" fillId="0" borderId="0" xfId="0" applyNumberFormat="1" applyFont="1" applyBorder="1" applyAlignment="1" applyProtection="1">
      <alignment horizontal="left"/>
    </xf>
    <xf numFmtId="167" fontId="25" fillId="0" borderId="11" xfId="0" applyNumberFormat="1" applyFont="1" applyBorder="1" applyAlignment="1" applyProtection="1">
      <alignment horizontal="left"/>
    </xf>
    <xf numFmtId="167" fontId="25" fillId="0" borderId="11" xfId="0" applyNumberFormat="1" applyFont="1" applyBorder="1" applyAlignment="1" applyProtection="1">
      <alignment horizontal="left" vertical="top"/>
    </xf>
    <xf numFmtId="40" fontId="25" fillId="0" borderId="11" xfId="0" applyNumberFormat="1" applyFont="1" applyBorder="1" applyAlignment="1" applyProtection="1">
      <alignment horizontal="left" vertical="top"/>
    </xf>
    <xf numFmtId="40" fontId="0" fillId="0" borderId="0" xfId="0" applyNumberFormat="1" applyAlignment="1" applyProtection="1">
      <alignment horizontal="center" wrapText="1"/>
    </xf>
    <xf numFmtId="40" fontId="0" fillId="0" borderId="0" xfId="0" applyNumberFormat="1" applyAlignment="1" applyProtection="1">
      <alignment horizontal="center"/>
    </xf>
    <xf numFmtId="40" fontId="15" fillId="0" borderId="0" xfId="0" applyNumberFormat="1" applyFont="1" applyBorder="1" applyAlignment="1" applyProtection="1">
      <alignment horizontal="left" vertical="top"/>
    </xf>
    <xf numFmtId="40" fontId="15" fillId="0" borderId="11" xfId="0" applyNumberFormat="1" applyFont="1" applyBorder="1" applyAlignment="1" applyProtection="1">
      <alignment horizontal="left" vertical="top"/>
    </xf>
    <xf numFmtId="164" fontId="3" fillId="0" borderId="11" xfId="0" applyNumberFormat="1" applyFont="1" applyBorder="1" applyAlignment="1" applyProtection="1">
      <alignment horizontal="left" vertical="top"/>
    </xf>
    <xf numFmtId="164" fontId="8" fillId="0" borderId="0" xfId="0" applyNumberFormat="1" applyFont="1" applyBorder="1" applyAlignment="1" applyProtection="1">
      <alignment horizontal="left" vertical="top"/>
    </xf>
    <xf numFmtId="40" fontId="15" fillId="0" borderId="0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10" xfId="0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center" vertical="top"/>
    </xf>
    <xf numFmtId="0" fontId="18" fillId="0" borderId="31" xfId="0" applyNumberFormat="1" applyFont="1" applyBorder="1" applyAlignment="1" applyProtection="1">
      <alignment horizontal="center" vertical="top"/>
      <protection locked="0"/>
    </xf>
    <xf numFmtId="0" fontId="18" fillId="0" borderId="61" xfId="0" applyNumberFormat="1" applyFont="1" applyBorder="1" applyAlignment="1" applyProtection="1">
      <alignment horizontal="center" vertical="top"/>
      <protection locked="0"/>
    </xf>
    <xf numFmtId="0" fontId="19" fillId="0" borderId="31" xfId="0" applyNumberFormat="1" applyFont="1" applyBorder="1" applyAlignment="1" applyProtection="1">
      <alignment horizontal="left" vertical="top" indent="1"/>
      <protection locked="0"/>
    </xf>
    <xf numFmtId="0" fontId="19" fillId="0" borderId="30" xfId="0" applyNumberFormat="1" applyFont="1" applyBorder="1" applyAlignment="1" applyProtection="1">
      <alignment horizontal="left" vertical="top" indent="1"/>
      <protection locked="0"/>
    </xf>
    <xf numFmtId="0" fontId="19" fillId="0" borderId="62" xfId="0" applyNumberFormat="1" applyFont="1" applyBorder="1" applyAlignment="1" applyProtection="1">
      <alignment horizontal="left" vertical="top" indent="1"/>
      <protection locked="0"/>
    </xf>
  </cellXfs>
  <cellStyles count="1">
    <cellStyle name="Standard" xfId="0" builtinId="0"/>
  </cellStyles>
  <dxfs count="33"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6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17</xdr:row>
      <xdr:rowOff>285750</xdr:rowOff>
    </xdr:from>
    <xdr:to>
      <xdr:col>18</xdr:col>
      <xdr:colOff>73024</xdr:colOff>
      <xdr:row>19</xdr:row>
      <xdr:rowOff>298450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72550" y="4476750"/>
          <a:ext cx="3121024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Deutsches Zentrum Kulturgutverluste</a:t>
          </a:r>
        </a:p>
        <a:p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Humboldtstraße 12</a:t>
          </a:r>
        </a:p>
        <a:p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39112 Magdeburg</a:t>
          </a:r>
        </a:p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323850</xdr:colOff>
          <xdr:row>35</xdr:row>
          <xdr:rowOff>114300</xdr:rowOff>
        </xdr:from>
        <xdr:to>
          <xdr:col>24</xdr:col>
          <xdr:colOff>457200</xdr:colOff>
          <xdr:row>37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323850</xdr:colOff>
          <xdr:row>38</xdr:row>
          <xdr:rowOff>142875</xdr:rowOff>
        </xdr:from>
        <xdr:to>
          <xdr:col>24</xdr:col>
          <xdr:colOff>381000</xdr:colOff>
          <xdr:row>39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34</xdr:row>
          <xdr:rowOff>38100</xdr:rowOff>
        </xdr:from>
        <xdr:to>
          <xdr:col>24</xdr:col>
          <xdr:colOff>895350</xdr:colOff>
          <xdr:row>42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242655</xdr:colOff>
      <xdr:row>33</xdr:row>
      <xdr:rowOff>149648</xdr:rowOff>
    </xdr:from>
    <xdr:to>
      <xdr:col>23</xdr:col>
      <xdr:colOff>627063</xdr:colOff>
      <xdr:row>34</xdr:row>
      <xdr:rowOff>111126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41155" y="8825336"/>
          <a:ext cx="1146408" cy="11229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Finanzierungsart</a:t>
          </a:r>
        </a:p>
      </xdr:txBody>
    </xdr:sp>
    <xdr:clientData/>
  </xdr:twoCellAnchor>
  <xdr:oneCellAnchor>
    <xdr:from>
      <xdr:col>22</xdr:col>
      <xdr:colOff>64660</xdr:colOff>
      <xdr:row>36</xdr:row>
      <xdr:rowOff>85359</xdr:rowOff>
    </xdr:from>
    <xdr:ext cx="1492861" cy="147476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180710" y="9400809"/>
          <a:ext cx="1492861" cy="147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Fehlbedarfsfinanzierung</a:t>
          </a:r>
        </a:p>
      </xdr:txBody>
    </xdr:sp>
    <xdr:clientData/>
  </xdr:oneCellAnchor>
  <xdr:oneCellAnchor>
    <xdr:from>
      <xdr:col>22</xdr:col>
      <xdr:colOff>64660</xdr:colOff>
      <xdr:row>39</xdr:row>
      <xdr:rowOff>68489</xdr:rowOff>
    </xdr:from>
    <xdr:ext cx="1492861" cy="147476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180710" y="9917339"/>
          <a:ext cx="1492861" cy="147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Vollfinanzierung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7"/>
  <sheetViews>
    <sheetView tabSelected="1" topLeftCell="A103" zoomScaleNormal="100" zoomScaleSheetLayoutView="53" zoomScalePageLayoutView="10" workbookViewId="0">
      <selection activeCell="E15" sqref="E15"/>
    </sheetView>
  </sheetViews>
  <sheetFormatPr baseColWidth="10" defaultRowHeight="15" x14ac:dyDescent="0.25"/>
  <cols>
    <col min="1" max="1" width="4.7109375" style="76" customWidth="1"/>
    <col min="2" max="2" width="8.7109375" style="76" customWidth="1"/>
    <col min="3" max="3" width="8.7109375" style="77" customWidth="1"/>
    <col min="4" max="5" width="16.7109375" style="4" customWidth="1"/>
    <col min="6" max="6" width="13.7109375" style="4" customWidth="1"/>
    <col min="7" max="8" width="12.7109375" style="4" customWidth="1"/>
    <col min="9" max="9" width="15.7109375" style="2" customWidth="1"/>
    <col min="10" max="13" width="5.7109375" style="1" customWidth="1"/>
    <col min="14" max="14" width="12.7109375" style="2" customWidth="1"/>
    <col min="15" max="15" width="3.7109375" style="2" customWidth="1"/>
    <col min="16" max="16" width="2.7109375" style="2" customWidth="1"/>
    <col min="17" max="17" width="13.7109375" style="2" customWidth="1"/>
    <col min="18" max="19" width="12.7109375" style="2" customWidth="1"/>
    <col min="20" max="20" width="6.7109375" style="3" customWidth="1"/>
    <col min="21" max="21" width="2.7109375" style="3" customWidth="1"/>
    <col min="22" max="22" width="8.7109375" style="3" customWidth="1"/>
    <col min="23" max="23" width="2.7109375" style="3" customWidth="1"/>
    <col min="24" max="24" width="10.7109375" style="3" customWidth="1"/>
    <col min="25" max="25" width="13.7109375" style="3" customWidth="1"/>
    <col min="26" max="26" width="7.7109375" style="4" customWidth="1"/>
    <col min="27" max="256" width="11.42578125" style="4"/>
    <col min="257" max="257" width="4.7109375" style="4" customWidth="1"/>
    <col min="258" max="259" width="8.7109375" style="4" customWidth="1"/>
    <col min="260" max="261" width="16.7109375" style="4" customWidth="1"/>
    <col min="262" max="262" width="13.7109375" style="4" customWidth="1"/>
    <col min="263" max="264" width="12.7109375" style="4" customWidth="1"/>
    <col min="265" max="265" width="15.7109375" style="4" customWidth="1"/>
    <col min="266" max="269" width="5.7109375" style="4" customWidth="1"/>
    <col min="270" max="270" width="12.7109375" style="4" customWidth="1"/>
    <col min="271" max="271" width="3.7109375" style="4" customWidth="1"/>
    <col min="272" max="272" width="2.7109375" style="4" customWidth="1"/>
    <col min="273" max="273" width="13.7109375" style="4" customWidth="1"/>
    <col min="274" max="275" width="12.7109375" style="4" customWidth="1"/>
    <col min="276" max="276" width="6.7109375" style="4" customWidth="1"/>
    <col min="277" max="277" width="2.7109375" style="4" customWidth="1"/>
    <col min="278" max="278" width="8.7109375" style="4" customWidth="1"/>
    <col min="279" max="279" width="2.7109375" style="4" customWidth="1"/>
    <col min="280" max="280" width="10.7109375" style="4" customWidth="1"/>
    <col min="281" max="281" width="13.7109375" style="4" customWidth="1"/>
    <col min="282" max="282" width="7.7109375" style="4" customWidth="1"/>
    <col min="283" max="512" width="11.42578125" style="4"/>
    <col min="513" max="513" width="4.7109375" style="4" customWidth="1"/>
    <col min="514" max="515" width="8.7109375" style="4" customWidth="1"/>
    <col min="516" max="517" width="16.7109375" style="4" customWidth="1"/>
    <col min="518" max="518" width="13.7109375" style="4" customWidth="1"/>
    <col min="519" max="520" width="12.7109375" style="4" customWidth="1"/>
    <col min="521" max="521" width="15.7109375" style="4" customWidth="1"/>
    <col min="522" max="525" width="5.7109375" style="4" customWidth="1"/>
    <col min="526" max="526" width="12.7109375" style="4" customWidth="1"/>
    <col min="527" max="527" width="3.7109375" style="4" customWidth="1"/>
    <col min="528" max="528" width="2.7109375" style="4" customWidth="1"/>
    <col min="529" max="529" width="13.7109375" style="4" customWidth="1"/>
    <col min="530" max="531" width="12.7109375" style="4" customWidth="1"/>
    <col min="532" max="532" width="6.7109375" style="4" customWidth="1"/>
    <col min="533" max="533" width="2.7109375" style="4" customWidth="1"/>
    <col min="534" max="534" width="8.7109375" style="4" customWidth="1"/>
    <col min="535" max="535" width="2.7109375" style="4" customWidth="1"/>
    <col min="536" max="536" width="10.7109375" style="4" customWidth="1"/>
    <col min="537" max="537" width="13.7109375" style="4" customWidth="1"/>
    <col min="538" max="538" width="7.7109375" style="4" customWidth="1"/>
    <col min="539" max="768" width="11.42578125" style="4"/>
    <col min="769" max="769" width="4.7109375" style="4" customWidth="1"/>
    <col min="770" max="771" width="8.7109375" style="4" customWidth="1"/>
    <col min="772" max="773" width="16.7109375" style="4" customWidth="1"/>
    <col min="774" max="774" width="13.7109375" style="4" customWidth="1"/>
    <col min="775" max="776" width="12.7109375" style="4" customWidth="1"/>
    <col min="777" max="777" width="15.7109375" style="4" customWidth="1"/>
    <col min="778" max="781" width="5.7109375" style="4" customWidth="1"/>
    <col min="782" max="782" width="12.7109375" style="4" customWidth="1"/>
    <col min="783" max="783" width="3.7109375" style="4" customWidth="1"/>
    <col min="784" max="784" width="2.7109375" style="4" customWidth="1"/>
    <col min="785" max="785" width="13.7109375" style="4" customWidth="1"/>
    <col min="786" max="787" width="12.7109375" style="4" customWidth="1"/>
    <col min="788" max="788" width="6.7109375" style="4" customWidth="1"/>
    <col min="789" max="789" width="2.7109375" style="4" customWidth="1"/>
    <col min="790" max="790" width="8.7109375" style="4" customWidth="1"/>
    <col min="791" max="791" width="2.7109375" style="4" customWidth="1"/>
    <col min="792" max="792" width="10.7109375" style="4" customWidth="1"/>
    <col min="793" max="793" width="13.7109375" style="4" customWidth="1"/>
    <col min="794" max="794" width="7.7109375" style="4" customWidth="1"/>
    <col min="795" max="1024" width="11.42578125" style="4"/>
    <col min="1025" max="1025" width="4.7109375" style="4" customWidth="1"/>
    <col min="1026" max="1027" width="8.7109375" style="4" customWidth="1"/>
    <col min="1028" max="1029" width="16.7109375" style="4" customWidth="1"/>
    <col min="1030" max="1030" width="13.7109375" style="4" customWidth="1"/>
    <col min="1031" max="1032" width="12.7109375" style="4" customWidth="1"/>
    <col min="1033" max="1033" width="15.7109375" style="4" customWidth="1"/>
    <col min="1034" max="1037" width="5.7109375" style="4" customWidth="1"/>
    <col min="1038" max="1038" width="12.7109375" style="4" customWidth="1"/>
    <col min="1039" max="1039" width="3.7109375" style="4" customWidth="1"/>
    <col min="1040" max="1040" width="2.7109375" style="4" customWidth="1"/>
    <col min="1041" max="1041" width="13.7109375" style="4" customWidth="1"/>
    <col min="1042" max="1043" width="12.7109375" style="4" customWidth="1"/>
    <col min="1044" max="1044" width="6.7109375" style="4" customWidth="1"/>
    <col min="1045" max="1045" width="2.7109375" style="4" customWidth="1"/>
    <col min="1046" max="1046" width="8.7109375" style="4" customWidth="1"/>
    <col min="1047" max="1047" width="2.7109375" style="4" customWidth="1"/>
    <col min="1048" max="1048" width="10.7109375" style="4" customWidth="1"/>
    <col min="1049" max="1049" width="13.7109375" style="4" customWidth="1"/>
    <col min="1050" max="1050" width="7.7109375" style="4" customWidth="1"/>
    <col min="1051" max="1280" width="11.42578125" style="4"/>
    <col min="1281" max="1281" width="4.7109375" style="4" customWidth="1"/>
    <col min="1282" max="1283" width="8.7109375" style="4" customWidth="1"/>
    <col min="1284" max="1285" width="16.7109375" style="4" customWidth="1"/>
    <col min="1286" max="1286" width="13.7109375" style="4" customWidth="1"/>
    <col min="1287" max="1288" width="12.7109375" style="4" customWidth="1"/>
    <col min="1289" max="1289" width="15.7109375" style="4" customWidth="1"/>
    <col min="1290" max="1293" width="5.7109375" style="4" customWidth="1"/>
    <col min="1294" max="1294" width="12.7109375" style="4" customWidth="1"/>
    <col min="1295" max="1295" width="3.7109375" style="4" customWidth="1"/>
    <col min="1296" max="1296" width="2.7109375" style="4" customWidth="1"/>
    <col min="1297" max="1297" width="13.7109375" style="4" customWidth="1"/>
    <col min="1298" max="1299" width="12.7109375" style="4" customWidth="1"/>
    <col min="1300" max="1300" width="6.7109375" style="4" customWidth="1"/>
    <col min="1301" max="1301" width="2.7109375" style="4" customWidth="1"/>
    <col min="1302" max="1302" width="8.7109375" style="4" customWidth="1"/>
    <col min="1303" max="1303" width="2.7109375" style="4" customWidth="1"/>
    <col min="1304" max="1304" width="10.7109375" style="4" customWidth="1"/>
    <col min="1305" max="1305" width="13.7109375" style="4" customWidth="1"/>
    <col min="1306" max="1306" width="7.7109375" style="4" customWidth="1"/>
    <col min="1307" max="1536" width="11.42578125" style="4"/>
    <col min="1537" max="1537" width="4.7109375" style="4" customWidth="1"/>
    <col min="1538" max="1539" width="8.7109375" style="4" customWidth="1"/>
    <col min="1540" max="1541" width="16.7109375" style="4" customWidth="1"/>
    <col min="1542" max="1542" width="13.7109375" style="4" customWidth="1"/>
    <col min="1543" max="1544" width="12.7109375" style="4" customWidth="1"/>
    <col min="1545" max="1545" width="15.7109375" style="4" customWidth="1"/>
    <col min="1546" max="1549" width="5.7109375" style="4" customWidth="1"/>
    <col min="1550" max="1550" width="12.7109375" style="4" customWidth="1"/>
    <col min="1551" max="1551" width="3.7109375" style="4" customWidth="1"/>
    <col min="1552" max="1552" width="2.7109375" style="4" customWidth="1"/>
    <col min="1553" max="1553" width="13.7109375" style="4" customWidth="1"/>
    <col min="1554" max="1555" width="12.7109375" style="4" customWidth="1"/>
    <col min="1556" max="1556" width="6.7109375" style="4" customWidth="1"/>
    <col min="1557" max="1557" width="2.7109375" style="4" customWidth="1"/>
    <col min="1558" max="1558" width="8.7109375" style="4" customWidth="1"/>
    <col min="1559" max="1559" width="2.7109375" style="4" customWidth="1"/>
    <col min="1560" max="1560" width="10.7109375" style="4" customWidth="1"/>
    <col min="1561" max="1561" width="13.7109375" style="4" customWidth="1"/>
    <col min="1562" max="1562" width="7.7109375" style="4" customWidth="1"/>
    <col min="1563" max="1792" width="11.42578125" style="4"/>
    <col min="1793" max="1793" width="4.7109375" style="4" customWidth="1"/>
    <col min="1794" max="1795" width="8.7109375" style="4" customWidth="1"/>
    <col min="1796" max="1797" width="16.7109375" style="4" customWidth="1"/>
    <col min="1798" max="1798" width="13.7109375" style="4" customWidth="1"/>
    <col min="1799" max="1800" width="12.7109375" style="4" customWidth="1"/>
    <col min="1801" max="1801" width="15.7109375" style="4" customWidth="1"/>
    <col min="1802" max="1805" width="5.7109375" style="4" customWidth="1"/>
    <col min="1806" max="1806" width="12.7109375" style="4" customWidth="1"/>
    <col min="1807" max="1807" width="3.7109375" style="4" customWidth="1"/>
    <col min="1808" max="1808" width="2.7109375" style="4" customWidth="1"/>
    <col min="1809" max="1809" width="13.7109375" style="4" customWidth="1"/>
    <col min="1810" max="1811" width="12.7109375" style="4" customWidth="1"/>
    <col min="1812" max="1812" width="6.7109375" style="4" customWidth="1"/>
    <col min="1813" max="1813" width="2.7109375" style="4" customWidth="1"/>
    <col min="1814" max="1814" width="8.7109375" style="4" customWidth="1"/>
    <col min="1815" max="1815" width="2.7109375" style="4" customWidth="1"/>
    <col min="1816" max="1816" width="10.7109375" style="4" customWidth="1"/>
    <col min="1817" max="1817" width="13.7109375" style="4" customWidth="1"/>
    <col min="1818" max="1818" width="7.7109375" style="4" customWidth="1"/>
    <col min="1819" max="2048" width="11.42578125" style="4"/>
    <col min="2049" max="2049" width="4.7109375" style="4" customWidth="1"/>
    <col min="2050" max="2051" width="8.7109375" style="4" customWidth="1"/>
    <col min="2052" max="2053" width="16.7109375" style="4" customWidth="1"/>
    <col min="2054" max="2054" width="13.7109375" style="4" customWidth="1"/>
    <col min="2055" max="2056" width="12.7109375" style="4" customWidth="1"/>
    <col min="2057" max="2057" width="15.7109375" style="4" customWidth="1"/>
    <col min="2058" max="2061" width="5.7109375" style="4" customWidth="1"/>
    <col min="2062" max="2062" width="12.7109375" style="4" customWidth="1"/>
    <col min="2063" max="2063" width="3.7109375" style="4" customWidth="1"/>
    <col min="2064" max="2064" width="2.7109375" style="4" customWidth="1"/>
    <col min="2065" max="2065" width="13.7109375" style="4" customWidth="1"/>
    <col min="2066" max="2067" width="12.7109375" style="4" customWidth="1"/>
    <col min="2068" max="2068" width="6.7109375" style="4" customWidth="1"/>
    <col min="2069" max="2069" width="2.7109375" style="4" customWidth="1"/>
    <col min="2070" max="2070" width="8.7109375" style="4" customWidth="1"/>
    <col min="2071" max="2071" width="2.7109375" style="4" customWidth="1"/>
    <col min="2072" max="2072" width="10.7109375" style="4" customWidth="1"/>
    <col min="2073" max="2073" width="13.7109375" style="4" customWidth="1"/>
    <col min="2074" max="2074" width="7.7109375" style="4" customWidth="1"/>
    <col min="2075" max="2304" width="11.42578125" style="4"/>
    <col min="2305" max="2305" width="4.7109375" style="4" customWidth="1"/>
    <col min="2306" max="2307" width="8.7109375" style="4" customWidth="1"/>
    <col min="2308" max="2309" width="16.7109375" style="4" customWidth="1"/>
    <col min="2310" max="2310" width="13.7109375" style="4" customWidth="1"/>
    <col min="2311" max="2312" width="12.7109375" style="4" customWidth="1"/>
    <col min="2313" max="2313" width="15.7109375" style="4" customWidth="1"/>
    <col min="2314" max="2317" width="5.7109375" style="4" customWidth="1"/>
    <col min="2318" max="2318" width="12.7109375" style="4" customWidth="1"/>
    <col min="2319" max="2319" width="3.7109375" style="4" customWidth="1"/>
    <col min="2320" max="2320" width="2.7109375" style="4" customWidth="1"/>
    <col min="2321" max="2321" width="13.7109375" style="4" customWidth="1"/>
    <col min="2322" max="2323" width="12.7109375" style="4" customWidth="1"/>
    <col min="2324" max="2324" width="6.7109375" style="4" customWidth="1"/>
    <col min="2325" max="2325" width="2.7109375" style="4" customWidth="1"/>
    <col min="2326" max="2326" width="8.7109375" style="4" customWidth="1"/>
    <col min="2327" max="2327" width="2.7109375" style="4" customWidth="1"/>
    <col min="2328" max="2328" width="10.7109375" style="4" customWidth="1"/>
    <col min="2329" max="2329" width="13.7109375" style="4" customWidth="1"/>
    <col min="2330" max="2330" width="7.7109375" style="4" customWidth="1"/>
    <col min="2331" max="2560" width="11.42578125" style="4"/>
    <col min="2561" max="2561" width="4.7109375" style="4" customWidth="1"/>
    <col min="2562" max="2563" width="8.7109375" style="4" customWidth="1"/>
    <col min="2564" max="2565" width="16.7109375" style="4" customWidth="1"/>
    <col min="2566" max="2566" width="13.7109375" style="4" customWidth="1"/>
    <col min="2567" max="2568" width="12.7109375" style="4" customWidth="1"/>
    <col min="2569" max="2569" width="15.7109375" style="4" customWidth="1"/>
    <col min="2570" max="2573" width="5.7109375" style="4" customWidth="1"/>
    <col min="2574" max="2574" width="12.7109375" style="4" customWidth="1"/>
    <col min="2575" max="2575" width="3.7109375" style="4" customWidth="1"/>
    <col min="2576" max="2576" width="2.7109375" style="4" customWidth="1"/>
    <col min="2577" max="2577" width="13.7109375" style="4" customWidth="1"/>
    <col min="2578" max="2579" width="12.7109375" style="4" customWidth="1"/>
    <col min="2580" max="2580" width="6.7109375" style="4" customWidth="1"/>
    <col min="2581" max="2581" width="2.7109375" style="4" customWidth="1"/>
    <col min="2582" max="2582" width="8.7109375" style="4" customWidth="1"/>
    <col min="2583" max="2583" width="2.7109375" style="4" customWidth="1"/>
    <col min="2584" max="2584" width="10.7109375" style="4" customWidth="1"/>
    <col min="2585" max="2585" width="13.7109375" style="4" customWidth="1"/>
    <col min="2586" max="2586" width="7.7109375" style="4" customWidth="1"/>
    <col min="2587" max="2816" width="11.42578125" style="4"/>
    <col min="2817" max="2817" width="4.7109375" style="4" customWidth="1"/>
    <col min="2818" max="2819" width="8.7109375" style="4" customWidth="1"/>
    <col min="2820" max="2821" width="16.7109375" style="4" customWidth="1"/>
    <col min="2822" max="2822" width="13.7109375" style="4" customWidth="1"/>
    <col min="2823" max="2824" width="12.7109375" style="4" customWidth="1"/>
    <col min="2825" max="2825" width="15.7109375" style="4" customWidth="1"/>
    <col min="2826" max="2829" width="5.7109375" style="4" customWidth="1"/>
    <col min="2830" max="2830" width="12.7109375" style="4" customWidth="1"/>
    <col min="2831" max="2831" width="3.7109375" style="4" customWidth="1"/>
    <col min="2832" max="2832" width="2.7109375" style="4" customWidth="1"/>
    <col min="2833" max="2833" width="13.7109375" style="4" customWidth="1"/>
    <col min="2834" max="2835" width="12.7109375" style="4" customWidth="1"/>
    <col min="2836" max="2836" width="6.7109375" style="4" customWidth="1"/>
    <col min="2837" max="2837" width="2.7109375" style="4" customWidth="1"/>
    <col min="2838" max="2838" width="8.7109375" style="4" customWidth="1"/>
    <col min="2839" max="2839" width="2.7109375" style="4" customWidth="1"/>
    <col min="2840" max="2840" width="10.7109375" style="4" customWidth="1"/>
    <col min="2841" max="2841" width="13.7109375" style="4" customWidth="1"/>
    <col min="2842" max="2842" width="7.7109375" style="4" customWidth="1"/>
    <col min="2843" max="3072" width="11.42578125" style="4"/>
    <col min="3073" max="3073" width="4.7109375" style="4" customWidth="1"/>
    <col min="3074" max="3075" width="8.7109375" style="4" customWidth="1"/>
    <col min="3076" max="3077" width="16.7109375" style="4" customWidth="1"/>
    <col min="3078" max="3078" width="13.7109375" style="4" customWidth="1"/>
    <col min="3079" max="3080" width="12.7109375" style="4" customWidth="1"/>
    <col min="3081" max="3081" width="15.7109375" style="4" customWidth="1"/>
    <col min="3082" max="3085" width="5.7109375" style="4" customWidth="1"/>
    <col min="3086" max="3086" width="12.7109375" style="4" customWidth="1"/>
    <col min="3087" max="3087" width="3.7109375" style="4" customWidth="1"/>
    <col min="3088" max="3088" width="2.7109375" style="4" customWidth="1"/>
    <col min="3089" max="3089" width="13.7109375" style="4" customWidth="1"/>
    <col min="3090" max="3091" width="12.7109375" style="4" customWidth="1"/>
    <col min="3092" max="3092" width="6.7109375" style="4" customWidth="1"/>
    <col min="3093" max="3093" width="2.7109375" style="4" customWidth="1"/>
    <col min="3094" max="3094" width="8.7109375" style="4" customWidth="1"/>
    <col min="3095" max="3095" width="2.7109375" style="4" customWidth="1"/>
    <col min="3096" max="3096" width="10.7109375" style="4" customWidth="1"/>
    <col min="3097" max="3097" width="13.7109375" style="4" customWidth="1"/>
    <col min="3098" max="3098" width="7.7109375" style="4" customWidth="1"/>
    <col min="3099" max="3328" width="11.42578125" style="4"/>
    <col min="3329" max="3329" width="4.7109375" style="4" customWidth="1"/>
    <col min="3330" max="3331" width="8.7109375" style="4" customWidth="1"/>
    <col min="3332" max="3333" width="16.7109375" style="4" customWidth="1"/>
    <col min="3334" max="3334" width="13.7109375" style="4" customWidth="1"/>
    <col min="3335" max="3336" width="12.7109375" style="4" customWidth="1"/>
    <col min="3337" max="3337" width="15.7109375" style="4" customWidth="1"/>
    <col min="3338" max="3341" width="5.7109375" style="4" customWidth="1"/>
    <col min="3342" max="3342" width="12.7109375" style="4" customWidth="1"/>
    <col min="3343" max="3343" width="3.7109375" style="4" customWidth="1"/>
    <col min="3344" max="3344" width="2.7109375" style="4" customWidth="1"/>
    <col min="3345" max="3345" width="13.7109375" style="4" customWidth="1"/>
    <col min="3346" max="3347" width="12.7109375" style="4" customWidth="1"/>
    <col min="3348" max="3348" width="6.7109375" style="4" customWidth="1"/>
    <col min="3349" max="3349" width="2.7109375" style="4" customWidth="1"/>
    <col min="3350" max="3350" width="8.7109375" style="4" customWidth="1"/>
    <col min="3351" max="3351" width="2.7109375" style="4" customWidth="1"/>
    <col min="3352" max="3352" width="10.7109375" style="4" customWidth="1"/>
    <col min="3353" max="3353" width="13.7109375" style="4" customWidth="1"/>
    <col min="3354" max="3354" width="7.7109375" style="4" customWidth="1"/>
    <col min="3355" max="3584" width="11.42578125" style="4"/>
    <col min="3585" max="3585" width="4.7109375" style="4" customWidth="1"/>
    <col min="3586" max="3587" width="8.7109375" style="4" customWidth="1"/>
    <col min="3588" max="3589" width="16.7109375" style="4" customWidth="1"/>
    <col min="3590" max="3590" width="13.7109375" style="4" customWidth="1"/>
    <col min="3591" max="3592" width="12.7109375" style="4" customWidth="1"/>
    <col min="3593" max="3593" width="15.7109375" style="4" customWidth="1"/>
    <col min="3594" max="3597" width="5.7109375" style="4" customWidth="1"/>
    <col min="3598" max="3598" width="12.7109375" style="4" customWidth="1"/>
    <col min="3599" max="3599" width="3.7109375" style="4" customWidth="1"/>
    <col min="3600" max="3600" width="2.7109375" style="4" customWidth="1"/>
    <col min="3601" max="3601" width="13.7109375" style="4" customWidth="1"/>
    <col min="3602" max="3603" width="12.7109375" style="4" customWidth="1"/>
    <col min="3604" max="3604" width="6.7109375" style="4" customWidth="1"/>
    <col min="3605" max="3605" width="2.7109375" style="4" customWidth="1"/>
    <col min="3606" max="3606" width="8.7109375" style="4" customWidth="1"/>
    <col min="3607" max="3607" width="2.7109375" style="4" customWidth="1"/>
    <col min="3608" max="3608" width="10.7109375" style="4" customWidth="1"/>
    <col min="3609" max="3609" width="13.7109375" style="4" customWidth="1"/>
    <col min="3610" max="3610" width="7.7109375" style="4" customWidth="1"/>
    <col min="3611" max="3840" width="11.42578125" style="4"/>
    <col min="3841" max="3841" width="4.7109375" style="4" customWidth="1"/>
    <col min="3842" max="3843" width="8.7109375" style="4" customWidth="1"/>
    <col min="3844" max="3845" width="16.7109375" style="4" customWidth="1"/>
    <col min="3846" max="3846" width="13.7109375" style="4" customWidth="1"/>
    <col min="3847" max="3848" width="12.7109375" style="4" customWidth="1"/>
    <col min="3849" max="3849" width="15.7109375" style="4" customWidth="1"/>
    <col min="3850" max="3853" width="5.7109375" style="4" customWidth="1"/>
    <col min="3854" max="3854" width="12.7109375" style="4" customWidth="1"/>
    <col min="3855" max="3855" width="3.7109375" style="4" customWidth="1"/>
    <col min="3856" max="3856" width="2.7109375" style="4" customWidth="1"/>
    <col min="3857" max="3857" width="13.7109375" style="4" customWidth="1"/>
    <col min="3858" max="3859" width="12.7109375" style="4" customWidth="1"/>
    <col min="3860" max="3860" width="6.7109375" style="4" customWidth="1"/>
    <col min="3861" max="3861" width="2.7109375" style="4" customWidth="1"/>
    <col min="3862" max="3862" width="8.7109375" style="4" customWidth="1"/>
    <col min="3863" max="3863" width="2.7109375" style="4" customWidth="1"/>
    <col min="3864" max="3864" width="10.7109375" style="4" customWidth="1"/>
    <col min="3865" max="3865" width="13.7109375" style="4" customWidth="1"/>
    <col min="3866" max="3866" width="7.7109375" style="4" customWidth="1"/>
    <col min="3867" max="4096" width="11.42578125" style="4"/>
    <col min="4097" max="4097" width="4.7109375" style="4" customWidth="1"/>
    <col min="4098" max="4099" width="8.7109375" style="4" customWidth="1"/>
    <col min="4100" max="4101" width="16.7109375" style="4" customWidth="1"/>
    <col min="4102" max="4102" width="13.7109375" style="4" customWidth="1"/>
    <col min="4103" max="4104" width="12.7109375" style="4" customWidth="1"/>
    <col min="4105" max="4105" width="15.7109375" style="4" customWidth="1"/>
    <col min="4106" max="4109" width="5.7109375" style="4" customWidth="1"/>
    <col min="4110" max="4110" width="12.7109375" style="4" customWidth="1"/>
    <col min="4111" max="4111" width="3.7109375" style="4" customWidth="1"/>
    <col min="4112" max="4112" width="2.7109375" style="4" customWidth="1"/>
    <col min="4113" max="4113" width="13.7109375" style="4" customWidth="1"/>
    <col min="4114" max="4115" width="12.7109375" style="4" customWidth="1"/>
    <col min="4116" max="4116" width="6.7109375" style="4" customWidth="1"/>
    <col min="4117" max="4117" width="2.7109375" style="4" customWidth="1"/>
    <col min="4118" max="4118" width="8.7109375" style="4" customWidth="1"/>
    <col min="4119" max="4119" width="2.7109375" style="4" customWidth="1"/>
    <col min="4120" max="4120" width="10.7109375" style="4" customWidth="1"/>
    <col min="4121" max="4121" width="13.7109375" style="4" customWidth="1"/>
    <col min="4122" max="4122" width="7.7109375" style="4" customWidth="1"/>
    <col min="4123" max="4352" width="11.42578125" style="4"/>
    <col min="4353" max="4353" width="4.7109375" style="4" customWidth="1"/>
    <col min="4354" max="4355" width="8.7109375" style="4" customWidth="1"/>
    <col min="4356" max="4357" width="16.7109375" style="4" customWidth="1"/>
    <col min="4358" max="4358" width="13.7109375" style="4" customWidth="1"/>
    <col min="4359" max="4360" width="12.7109375" style="4" customWidth="1"/>
    <col min="4361" max="4361" width="15.7109375" style="4" customWidth="1"/>
    <col min="4362" max="4365" width="5.7109375" style="4" customWidth="1"/>
    <col min="4366" max="4366" width="12.7109375" style="4" customWidth="1"/>
    <col min="4367" max="4367" width="3.7109375" style="4" customWidth="1"/>
    <col min="4368" max="4368" width="2.7109375" style="4" customWidth="1"/>
    <col min="4369" max="4369" width="13.7109375" style="4" customWidth="1"/>
    <col min="4370" max="4371" width="12.7109375" style="4" customWidth="1"/>
    <col min="4372" max="4372" width="6.7109375" style="4" customWidth="1"/>
    <col min="4373" max="4373" width="2.7109375" style="4" customWidth="1"/>
    <col min="4374" max="4374" width="8.7109375" style="4" customWidth="1"/>
    <col min="4375" max="4375" width="2.7109375" style="4" customWidth="1"/>
    <col min="4376" max="4376" width="10.7109375" style="4" customWidth="1"/>
    <col min="4377" max="4377" width="13.7109375" style="4" customWidth="1"/>
    <col min="4378" max="4378" width="7.7109375" style="4" customWidth="1"/>
    <col min="4379" max="4608" width="11.42578125" style="4"/>
    <col min="4609" max="4609" width="4.7109375" style="4" customWidth="1"/>
    <col min="4610" max="4611" width="8.7109375" style="4" customWidth="1"/>
    <col min="4612" max="4613" width="16.7109375" style="4" customWidth="1"/>
    <col min="4614" max="4614" width="13.7109375" style="4" customWidth="1"/>
    <col min="4615" max="4616" width="12.7109375" style="4" customWidth="1"/>
    <col min="4617" max="4617" width="15.7109375" style="4" customWidth="1"/>
    <col min="4618" max="4621" width="5.7109375" style="4" customWidth="1"/>
    <col min="4622" max="4622" width="12.7109375" style="4" customWidth="1"/>
    <col min="4623" max="4623" width="3.7109375" style="4" customWidth="1"/>
    <col min="4624" max="4624" width="2.7109375" style="4" customWidth="1"/>
    <col min="4625" max="4625" width="13.7109375" style="4" customWidth="1"/>
    <col min="4626" max="4627" width="12.7109375" style="4" customWidth="1"/>
    <col min="4628" max="4628" width="6.7109375" style="4" customWidth="1"/>
    <col min="4629" max="4629" width="2.7109375" style="4" customWidth="1"/>
    <col min="4630" max="4630" width="8.7109375" style="4" customWidth="1"/>
    <col min="4631" max="4631" width="2.7109375" style="4" customWidth="1"/>
    <col min="4632" max="4632" width="10.7109375" style="4" customWidth="1"/>
    <col min="4633" max="4633" width="13.7109375" style="4" customWidth="1"/>
    <col min="4634" max="4634" width="7.7109375" style="4" customWidth="1"/>
    <col min="4635" max="4864" width="11.42578125" style="4"/>
    <col min="4865" max="4865" width="4.7109375" style="4" customWidth="1"/>
    <col min="4866" max="4867" width="8.7109375" style="4" customWidth="1"/>
    <col min="4868" max="4869" width="16.7109375" style="4" customWidth="1"/>
    <col min="4870" max="4870" width="13.7109375" style="4" customWidth="1"/>
    <col min="4871" max="4872" width="12.7109375" style="4" customWidth="1"/>
    <col min="4873" max="4873" width="15.7109375" style="4" customWidth="1"/>
    <col min="4874" max="4877" width="5.7109375" style="4" customWidth="1"/>
    <col min="4878" max="4878" width="12.7109375" style="4" customWidth="1"/>
    <col min="4879" max="4879" width="3.7109375" style="4" customWidth="1"/>
    <col min="4880" max="4880" width="2.7109375" style="4" customWidth="1"/>
    <col min="4881" max="4881" width="13.7109375" style="4" customWidth="1"/>
    <col min="4882" max="4883" width="12.7109375" style="4" customWidth="1"/>
    <col min="4884" max="4884" width="6.7109375" style="4" customWidth="1"/>
    <col min="4885" max="4885" width="2.7109375" style="4" customWidth="1"/>
    <col min="4886" max="4886" width="8.7109375" style="4" customWidth="1"/>
    <col min="4887" max="4887" width="2.7109375" style="4" customWidth="1"/>
    <col min="4888" max="4888" width="10.7109375" style="4" customWidth="1"/>
    <col min="4889" max="4889" width="13.7109375" style="4" customWidth="1"/>
    <col min="4890" max="4890" width="7.7109375" style="4" customWidth="1"/>
    <col min="4891" max="5120" width="11.42578125" style="4"/>
    <col min="5121" max="5121" width="4.7109375" style="4" customWidth="1"/>
    <col min="5122" max="5123" width="8.7109375" style="4" customWidth="1"/>
    <col min="5124" max="5125" width="16.7109375" style="4" customWidth="1"/>
    <col min="5126" max="5126" width="13.7109375" style="4" customWidth="1"/>
    <col min="5127" max="5128" width="12.7109375" style="4" customWidth="1"/>
    <col min="5129" max="5129" width="15.7109375" style="4" customWidth="1"/>
    <col min="5130" max="5133" width="5.7109375" style="4" customWidth="1"/>
    <col min="5134" max="5134" width="12.7109375" style="4" customWidth="1"/>
    <col min="5135" max="5135" width="3.7109375" style="4" customWidth="1"/>
    <col min="5136" max="5136" width="2.7109375" style="4" customWidth="1"/>
    <col min="5137" max="5137" width="13.7109375" style="4" customWidth="1"/>
    <col min="5138" max="5139" width="12.7109375" style="4" customWidth="1"/>
    <col min="5140" max="5140" width="6.7109375" style="4" customWidth="1"/>
    <col min="5141" max="5141" width="2.7109375" style="4" customWidth="1"/>
    <col min="5142" max="5142" width="8.7109375" style="4" customWidth="1"/>
    <col min="5143" max="5143" width="2.7109375" style="4" customWidth="1"/>
    <col min="5144" max="5144" width="10.7109375" style="4" customWidth="1"/>
    <col min="5145" max="5145" width="13.7109375" style="4" customWidth="1"/>
    <col min="5146" max="5146" width="7.7109375" style="4" customWidth="1"/>
    <col min="5147" max="5376" width="11.42578125" style="4"/>
    <col min="5377" max="5377" width="4.7109375" style="4" customWidth="1"/>
    <col min="5378" max="5379" width="8.7109375" style="4" customWidth="1"/>
    <col min="5380" max="5381" width="16.7109375" style="4" customWidth="1"/>
    <col min="5382" max="5382" width="13.7109375" style="4" customWidth="1"/>
    <col min="5383" max="5384" width="12.7109375" style="4" customWidth="1"/>
    <col min="5385" max="5385" width="15.7109375" style="4" customWidth="1"/>
    <col min="5386" max="5389" width="5.7109375" style="4" customWidth="1"/>
    <col min="5390" max="5390" width="12.7109375" style="4" customWidth="1"/>
    <col min="5391" max="5391" width="3.7109375" style="4" customWidth="1"/>
    <col min="5392" max="5392" width="2.7109375" style="4" customWidth="1"/>
    <col min="5393" max="5393" width="13.7109375" style="4" customWidth="1"/>
    <col min="5394" max="5395" width="12.7109375" style="4" customWidth="1"/>
    <col min="5396" max="5396" width="6.7109375" style="4" customWidth="1"/>
    <col min="5397" max="5397" width="2.7109375" style="4" customWidth="1"/>
    <col min="5398" max="5398" width="8.7109375" style="4" customWidth="1"/>
    <col min="5399" max="5399" width="2.7109375" style="4" customWidth="1"/>
    <col min="5400" max="5400" width="10.7109375" style="4" customWidth="1"/>
    <col min="5401" max="5401" width="13.7109375" style="4" customWidth="1"/>
    <col min="5402" max="5402" width="7.7109375" style="4" customWidth="1"/>
    <col min="5403" max="5632" width="11.42578125" style="4"/>
    <col min="5633" max="5633" width="4.7109375" style="4" customWidth="1"/>
    <col min="5634" max="5635" width="8.7109375" style="4" customWidth="1"/>
    <col min="5636" max="5637" width="16.7109375" style="4" customWidth="1"/>
    <col min="5638" max="5638" width="13.7109375" style="4" customWidth="1"/>
    <col min="5639" max="5640" width="12.7109375" style="4" customWidth="1"/>
    <col min="5641" max="5641" width="15.7109375" style="4" customWidth="1"/>
    <col min="5642" max="5645" width="5.7109375" style="4" customWidth="1"/>
    <col min="5646" max="5646" width="12.7109375" style="4" customWidth="1"/>
    <col min="5647" max="5647" width="3.7109375" style="4" customWidth="1"/>
    <col min="5648" max="5648" width="2.7109375" style="4" customWidth="1"/>
    <col min="5649" max="5649" width="13.7109375" style="4" customWidth="1"/>
    <col min="5650" max="5651" width="12.7109375" style="4" customWidth="1"/>
    <col min="5652" max="5652" width="6.7109375" style="4" customWidth="1"/>
    <col min="5653" max="5653" width="2.7109375" style="4" customWidth="1"/>
    <col min="5654" max="5654" width="8.7109375" style="4" customWidth="1"/>
    <col min="5655" max="5655" width="2.7109375" style="4" customWidth="1"/>
    <col min="5656" max="5656" width="10.7109375" style="4" customWidth="1"/>
    <col min="5657" max="5657" width="13.7109375" style="4" customWidth="1"/>
    <col min="5658" max="5658" width="7.7109375" style="4" customWidth="1"/>
    <col min="5659" max="5888" width="11.42578125" style="4"/>
    <col min="5889" max="5889" width="4.7109375" style="4" customWidth="1"/>
    <col min="5890" max="5891" width="8.7109375" style="4" customWidth="1"/>
    <col min="5892" max="5893" width="16.7109375" style="4" customWidth="1"/>
    <col min="5894" max="5894" width="13.7109375" style="4" customWidth="1"/>
    <col min="5895" max="5896" width="12.7109375" style="4" customWidth="1"/>
    <col min="5897" max="5897" width="15.7109375" style="4" customWidth="1"/>
    <col min="5898" max="5901" width="5.7109375" style="4" customWidth="1"/>
    <col min="5902" max="5902" width="12.7109375" style="4" customWidth="1"/>
    <col min="5903" max="5903" width="3.7109375" style="4" customWidth="1"/>
    <col min="5904" max="5904" width="2.7109375" style="4" customWidth="1"/>
    <col min="5905" max="5905" width="13.7109375" style="4" customWidth="1"/>
    <col min="5906" max="5907" width="12.7109375" style="4" customWidth="1"/>
    <col min="5908" max="5908" width="6.7109375" style="4" customWidth="1"/>
    <col min="5909" max="5909" width="2.7109375" style="4" customWidth="1"/>
    <col min="5910" max="5910" width="8.7109375" style="4" customWidth="1"/>
    <col min="5911" max="5911" width="2.7109375" style="4" customWidth="1"/>
    <col min="5912" max="5912" width="10.7109375" style="4" customWidth="1"/>
    <col min="5913" max="5913" width="13.7109375" style="4" customWidth="1"/>
    <col min="5914" max="5914" width="7.7109375" style="4" customWidth="1"/>
    <col min="5915" max="6144" width="11.42578125" style="4"/>
    <col min="6145" max="6145" width="4.7109375" style="4" customWidth="1"/>
    <col min="6146" max="6147" width="8.7109375" style="4" customWidth="1"/>
    <col min="6148" max="6149" width="16.7109375" style="4" customWidth="1"/>
    <col min="6150" max="6150" width="13.7109375" style="4" customWidth="1"/>
    <col min="6151" max="6152" width="12.7109375" style="4" customWidth="1"/>
    <col min="6153" max="6153" width="15.7109375" style="4" customWidth="1"/>
    <col min="6154" max="6157" width="5.7109375" style="4" customWidth="1"/>
    <col min="6158" max="6158" width="12.7109375" style="4" customWidth="1"/>
    <col min="6159" max="6159" width="3.7109375" style="4" customWidth="1"/>
    <col min="6160" max="6160" width="2.7109375" style="4" customWidth="1"/>
    <col min="6161" max="6161" width="13.7109375" style="4" customWidth="1"/>
    <col min="6162" max="6163" width="12.7109375" style="4" customWidth="1"/>
    <col min="6164" max="6164" width="6.7109375" style="4" customWidth="1"/>
    <col min="6165" max="6165" width="2.7109375" style="4" customWidth="1"/>
    <col min="6166" max="6166" width="8.7109375" style="4" customWidth="1"/>
    <col min="6167" max="6167" width="2.7109375" style="4" customWidth="1"/>
    <col min="6168" max="6168" width="10.7109375" style="4" customWidth="1"/>
    <col min="6169" max="6169" width="13.7109375" style="4" customWidth="1"/>
    <col min="6170" max="6170" width="7.7109375" style="4" customWidth="1"/>
    <col min="6171" max="6400" width="11.42578125" style="4"/>
    <col min="6401" max="6401" width="4.7109375" style="4" customWidth="1"/>
    <col min="6402" max="6403" width="8.7109375" style="4" customWidth="1"/>
    <col min="6404" max="6405" width="16.7109375" style="4" customWidth="1"/>
    <col min="6406" max="6406" width="13.7109375" style="4" customWidth="1"/>
    <col min="6407" max="6408" width="12.7109375" style="4" customWidth="1"/>
    <col min="6409" max="6409" width="15.7109375" style="4" customWidth="1"/>
    <col min="6410" max="6413" width="5.7109375" style="4" customWidth="1"/>
    <col min="6414" max="6414" width="12.7109375" style="4" customWidth="1"/>
    <col min="6415" max="6415" width="3.7109375" style="4" customWidth="1"/>
    <col min="6416" max="6416" width="2.7109375" style="4" customWidth="1"/>
    <col min="6417" max="6417" width="13.7109375" style="4" customWidth="1"/>
    <col min="6418" max="6419" width="12.7109375" style="4" customWidth="1"/>
    <col min="6420" max="6420" width="6.7109375" style="4" customWidth="1"/>
    <col min="6421" max="6421" width="2.7109375" style="4" customWidth="1"/>
    <col min="6422" max="6422" width="8.7109375" style="4" customWidth="1"/>
    <col min="6423" max="6423" width="2.7109375" style="4" customWidth="1"/>
    <col min="6424" max="6424" width="10.7109375" style="4" customWidth="1"/>
    <col min="6425" max="6425" width="13.7109375" style="4" customWidth="1"/>
    <col min="6426" max="6426" width="7.7109375" style="4" customWidth="1"/>
    <col min="6427" max="6656" width="11.42578125" style="4"/>
    <col min="6657" max="6657" width="4.7109375" style="4" customWidth="1"/>
    <col min="6658" max="6659" width="8.7109375" style="4" customWidth="1"/>
    <col min="6660" max="6661" width="16.7109375" style="4" customWidth="1"/>
    <col min="6662" max="6662" width="13.7109375" style="4" customWidth="1"/>
    <col min="6663" max="6664" width="12.7109375" style="4" customWidth="1"/>
    <col min="6665" max="6665" width="15.7109375" style="4" customWidth="1"/>
    <col min="6666" max="6669" width="5.7109375" style="4" customWidth="1"/>
    <col min="6670" max="6670" width="12.7109375" style="4" customWidth="1"/>
    <col min="6671" max="6671" width="3.7109375" style="4" customWidth="1"/>
    <col min="6672" max="6672" width="2.7109375" style="4" customWidth="1"/>
    <col min="6673" max="6673" width="13.7109375" style="4" customWidth="1"/>
    <col min="6674" max="6675" width="12.7109375" style="4" customWidth="1"/>
    <col min="6676" max="6676" width="6.7109375" style="4" customWidth="1"/>
    <col min="6677" max="6677" width="2.7109375" style="4" customWidth="1"/>
    <col min="6678" max="6678" width="8.7109375" style="4" customWidth="1"/>
    <col min="6679" max="6679" width="2.7109375" style="4" customWidth="1"/>
    <col min="6680" max="6680" width="10.7109375" style="4" customWidth="1"/>
    <col min="6681" max="6681" width="13.7109375" style="4" customWidth="1"/>
    <col min="6682" max="6682" width="7.7109375" style="4" customWidth="1"/>
    <col min="6683" max="6912" width="11.42578125" style="4"/>
    <col min="6913" max="6913" width="4.7109375" style="4" customWidth="1"/>
    <col min="6914" max="6915" width="8.7109375" style="4" customWidth="1"/>
    <col min="6916" max="6917" width="16.7109375" style="4" customWidth="1"/>
    <col min="6918" max="6918" width="13.7109375" style="4" customWidth="1"/>
    <col min="6919" max="6920" width="12.7109375" style="4" customWidth="1"/>
    <col min="6921" max="6921" width="15.7109375" style="4" customWidth="1"/>
    <col min="6922" max="6925" width="5.7109375" style="4" customWidth="1"/>
    <col min="6926" max="6926" width="12.7109375" style="4" customWidth="1"/>
    <col min="6927" max="6927" width="3.7109375" style="4" customWidth="1"/>
    <col min="6928" max="6928" width="2.7109375" style="4" customWidth="1"/>
    <col min="6929" max="6929" width="13.7109375" style="4" customWidth="1"/>
    <col min="6930" max="6931" width="12.7109375" style="4" customWidth="1"/>
    <col min="6932" max="6932" width="6.7109375" style="4" customWidth="1"/>
    <col min="6933" max="6933" width="2.7109375" style="4" customWidth="1"/>
    <col min="6934" max="6934" width="8.7109375" style="4" customWidth="1"/>
    <col min="6935" max="6935" width="2.7109375" style="4" customWidth="1"/>
    <col min="6936" max="6936" width="10.7109375" style="4" customWidth="1"/>
    <col min="6937" max="6937" width="13.7109375" style="4" customWidth="1"/>
    <col min="6938" max="6938" width="7.7109375" style="4" customWidth="1"/>
    <col min="6939" max="7168" width="11.42578125" style="4"/>
    <col min="7169" max="7169" width="4.7109375" style="4" customWidth="1"/>
    <col min="7170" max="7171" width="8.7109375" style="4" customWidth="1"/>
    <col min="7172" max="7173" width="16.7109375" style="4" customWidth="1"/>
    <col min="7174" max="7174" width="13.7109375" style="4" customWidth="1"/>
    <col min="7175" max="7176" width="12.7109375" style="4" customWidth="1"/>
    <col min="7177" max="7177" width="15.7109375" style="4" customWidth="1"/>
    <col min="7178" max="7181" width="5.7109375" style="4" customWidth="1"/>
    <col min="7182" max="7182" width="12.7109375" style="4" customWidth="1"/>
    <col min="7183" max="7183" width="3.7109375" style="4" customWidth="1"/>
    <col min="7184" max="7184" width="2.7109375" style="4" customWidth="1"/>
    <col min="7185" max="7185" width="13.7109375" style="4" customWidth="1"/>
    <col min="7186" max="7187" width="12.7109375" style="4" customWidth="1"/>
    <col min="7188" max="7188" width="6.7109375" style="4" customWidth="1"/>
    <col min="7189" max="7189" width="2.7109375" style="4" customWidth="1"/>
    <col min="7190" max="7190" width="8.7109375" style="4" customWidth="1"/>
    <col min="7191" max="7191" width="2.7109375" style="4" customWidth="1"/>
    <col min="7192" max="7192" width="10.7109375" style="4" customWidth="1"/>
    <col min="7193" max="7193" width="13.7109375" style="4" customWidth="1"/>
    <col min="7194" max="7194" width="7.7109375" style="4" customWidth="1"/>
    <col min="7195" max="7424" width="11.42578125" style="4"/>
    <col min="7425" max="7425" width="4.7109375" style="4" customWidth="1"/>
    <col min="7426" max="7427" width="8.7109375" style="4" customWidth="1"/>
    <col min="7428" max="7429" width="16.7109375" style="4" customWidth="1"/>
    <col min="7430" max="7430" width="13.7109375" style="4" customWidth="1"/>
    <col min="7431" max="7432" width="12.7109375" style="4" customWidth="1"/>
    <col min="7433" max="7433" width="15.7109375" style="4" customWidth="1"/>
    <col min="7434" max="7437" width="5.7109375" style="4" customWidth="1"/>
    <col min="7438" max="7438" width="12.7109375" style="4" customWidth="1"/>
    <col min="7439" max="7439" width="3.7109375" style="4" customWidth="1"/>
    <col min="7440" max="7440" width="2.7109375" style="4" customWidth="1"/>
    <col min="7441" max="7441" width="13.7109375" style="4" customWidth="1"/>
    <col min="7442" max="7443" width="12.7109375" style="4" customWidth="1"/>
    <col min="7444" max="7444" width="6.7109375" style="4" customWidth="1"/>
    <col min="7445" max="7445" width="2.7109375" style="4" customWidth="1"/>
    <col min="7446" max="7446" width="8.7109375" style="4" customWidth="1"/>
    <col min="7447" max="7447" width="2.7109375" style="4" customWidth="1"/>
    <col min="7448" max="7448" width="10.7109375" style="4" customWidth="1"/>
    <col min="7449" max="7449" width="13.7109375" style="4" customWidth="1"/>
    <col min="7450" max="7450" width="7.7109375" style="4" customWidth="1"/>
    <col min="7451" max="7680" width="11.42578125" style="4"/>
    <col min="7681" max="7681" width="4.7109375" style="4" customWidth="1"/>
    <col min="7682" max="7683" width="8.7109375" style="4" customWidth="1"/>
    <col min="7684" max="7685" width="16.7109375" style="4" customWidth="1"/>
    <col min="7686" max="7686" width="13.7109375" style="4" customWidth="1"/>
    <col min="7687" max="7688" width="12.7109375" style="4" customWidth="1"/>
    <col min="7689" max="7689" width="15.7109375" style="4" customWidth="1"/>
    <col min="7690" max="7693" width="5.7109375" style="4" customWidth="1"/>
    <col min="7694" max="7694" width="12.7109375" style="4" customWidth="1"/>
    <col min="7695" max="7695" width="3.7109375" style="4" customWidth="1"/>
    <col min="7696" max="7696" width="2.7109375" style="4" customWidth="1"/>
    <col min="7697" max="7697" width="13.7109375" style="4" customWidth="1"/>
    <col min="7698" max="7699" width="12.7109375" style="4" customWidth="1"/>
    <col min="7700" max="7700" width="6.7109375" style="4" customWidth="1"/>
    <col min="7701" max="7701" width="2.7109375" style="4" customWidth="1"/>
    <col min="7702" max="7702" width="8.7109375" style="4" customWidth="1"/>
    <col min="7703" max="7703" width="2.7109375" style="4" customWidth="1"/>
    <col min="7704" max="7704" width="10.7109375" style="4" customWidth="1"/>
    <col min="7705" max="7705" width="13.7109375" style="4" customWidth="1"/>
    <col min="7706" max="7706" width="7.7109375" style="4" customWidth="1"/>
    <col min="7707" max="7936" width="11.42578125" style="4"/>
    <col min="7937" max="7937" width="4.7109375" style="4" customWidth="1"/>
    <col min="7938" max="7939" width="8.7109375" style="4" customWidth="1"/>
    <col min="7940" max="7941" width="16.7109375" style="4" customWidth="1"/>
    <col min="7942" max="7942" width="13.7109375" style="4" customWidth="1"/>
    <col min="7943" max="7944" width="12.7109375" style="4" customWidth="1"/>
    <col min="7945" max="7945" width="15.7109375" style="4" customWidth="1"/>
    <col min="7946" max="7949" width="5.7109375" style="4" customWidth="1"/>
    <col min="7950" max="7950" width="12.7109375" style="4" customWidth="1"/>
    <col min="7951" max="7951" width="3.7109375" style="4" customWidth="1"/>
    <col min="7952" max="7952" width="2.7109375" style="4" customWidth="1"/>
    <col min="7953" max="7953" width="13.7109375" style="4" customWidth="1"/>
    <col min="7954" max="7955" width="12.7109375" style="4" customWidth="1"/>
    <col min="7956" max="7956" width="6.7109375" style="4" customWidth="1"/>
    <col min="7957" max="7957" width="2.7109375" style="4" customWidth="1"/>
    <col min="7958" max="7958" width="8.7109375" style="4" customWidth="1"/>
    <col min="7959" max="7959" width="2.7109375" style="4" customWidth="1"/>
    <col min="7960" max="7960" width="10.7109375" style="4" customWidth="1"/>
    <col min="7961" max="7961" width="13.7109375" style="4" customWidth="1"/>
    <col min="7962" max="7962" width="7.7109375" style="4" customWidth="1"/>
    <col min="7963" max="8192" width="11.42578125" style="4"/>
    <col min="8193" max="8193" width="4.7109375" style="4" customWidth="1"/>
    <col min="8194" max="8195" width="8.7109375" style="4" customWidth="1"/>
    <col min="8196" max="8197" width="16.7109375" style="4" customWidth="1"/>
    <col min="8198" max="8198" width="13.7109375" style="4" customWidth="1"/>
    <col min="8199" max="8200" width="12.7109375" style="4" customWidth="1"/>
    <col min="8201" max="8201" width="15.7109375" style="4" customWidth="1"/>
    <col min="8202" max="8205" width="5.7109375" style="4" customWidth="1"/>
    <col min="8206" max="8206" width="12.7109375" style="4" customWidth="1"/>
    <col min="8207" max="8207" width="3.7109375" style="4" customWidth="1"/>
    <col min="8208" max="8208" width="2.7109375" style="4" customWidth="1"/>
    <col min="8209" max="8209" width="13.7109375" style="4" customWidth="1"/>
    <col min="8210" max="8211" width="12.7109375" style="4" customWidth="1"/>
    <col min="8212" max="8212" width="6.7109375" style="4" customWidth="1"/>
    <col min="8213" max="8213" width="2.7109375" style="4" customWidth="1"/>
    <col min="8214" max="8214" width="8.7109375" style="4" customWidth="1"/>
    <col min="8215" max="8215" width="2.7109375" style="4" customWidth="1"/>
    <col min="8216" max="8216" width="10.7109375" style="4" customWidth="1"/>
    <col min="8217" max="8217" width="13.7109375" style="4" customWidth="1"/>
    <col min="8218" max="8218" width="7.7109375" style="4" customWidth="1"/>
    <col min="8219" max="8448" width="11.42578125" style="4"/>
    <col min="8449" max="8449" width="4.7109375" style="4" customWidth="1"/>
    <col min="8450" max="8451" width="8.7109375" style="4" customWidth="1"/>
    <col min="8452" max="8453" width="16.7109375" style="4" customWidth="1"/>
    <col min="8454" max="8454" width="13.7109375" style="4" customWidth="1"/>
    <col min="8455" max="8456" width="12.7109375" style="4" customWidth="1"/>
    <col min="8457" max="8457" width="15.7109375" style="4" customWidth="1"/>
    <col min="8458" max="8461" width="5.7109375" style="4" customWidth="1"/>
    <col min="8462" max="8462" width="12.7109375" style="4" customWidth="1"/>
    <col min="8463" max="8463" width="3.7109375" style="4" customWidth="1"/>
    <col min="8464" max="8464" width="2.7109375" style="4" customWidth="1"/>
    <col min="8465" max="8465" width="13.7109375" style="4" customWidth="1"/>
    <col min="8466" max="8467" width="12.7109375" style="4" customWidth="1"/>
    <col min="8468" max="8468" width="6.7109375" style="4" customWidth="1"/>
    <col min="8469" max="8469" width="2.7109375" style="4" customWidth="1"/>
    <col min="8470" max="8470" width="8.7109375" style="4" customWidth="1"/>
    <col min="8471" max="8471" width="2.7109375" style="4" customWidth="1"/>
    <col min="8472" max="8472" width="10.7109375" style="4" customWidth="1"/>
    <col min="8473" max="8473" width="13.7109375" style="4" customWidth="1"/>
    <col min="8474" max="8474" width="7.7109375" style="4" customWidth="1"/>
    <col min="8475" max="8704" width="11.42578125" style="4"/>
    <col min="8705" max="8705" width="4.7109375" style="4" customWidth="1"/>
    <col min="8706" max="8707" width="8.7109375" style="4" customWidth="1"/>
    <col min="8708" max="8709" width="16.7109375" style="4" customWidth="1"/>
    <col min="8710" max="8710" width="13.7109375" style="4" customWidth="1"/>
    <col min="8711" max="8712" width="12.7109375" style="4" customWidth="1"/>
    <col min="8713" max="8713" width="15.7109375" style="4" customWidth="1"/>
    <col min="8714" max="8717" width="5.7109375" style="4" customWidth="1"/>
    <col min="8718" max="8718" width="12.7109375" style="4" customWidth="1"/>
    <col min="8719" max="8719" width="3.7109375" style="4" customWidth="1"/>
    <col min="8720" max="8720" width="2.7109375" style="4" customWidth="1"/>
    <col min="8721" max="8721" width="13.7109375" style="4" customWidth="1"/>
    <col min="8722" max="8723" width="12.7109375" style="4" customWidth="1"/>
    <col min="8724" max="8724" width="6.7109375" style="4" customWidth="1"/>
    <col min="8725" max="8725" width="2.7109375" style="4" customWidth="1"/>
    <col min="8726" max="8726" width="8.7109375" style="4" customWidth="1"/>
    <col min="8727" max="8727" width="2.7109375" style="4" customWidth="1"/>
    <col min="8728" max="8728" width="10.7109375" style="4" customWidth="1"/>
    <col min="8729" max="8729" width="13.7109375" style="4" customWidth="1"/>
    <col min="8730" max="8730" width="7.7109375" style="4" customWidth="1"/>
    <col min="8731" max="8960" width="11.42578125" style="4"/>
    <col min="8961" max="8961" width="4.7109375" style="4" customWidth="1"/>
    <col min="8962" max="8963" width="8.7109375" style="4" customWidth="1"/>
    <col min="8964" max="8965" width="16.7109375" style="4" customWidth="1"/>
    <col min="8966" max="8966" width="13.7109375" style="4" customWidth="1"/>
    <col min="8967" max="8968" width="12.7109375" style="4" customWidth="1"/>
    <col min="8969" max="8969" width="15.7109375" style="4" customWidth="1"/>
    <col min="8970" max="8973" width="5.7109375" style="4" customWidth="1"/>
    <col min="8974" max="8974" width="12.7109375" style="4" customWidth="1"/>
    <col min="8975" max="8975" width="3.7109375" style="4" customWidth="1"/>
    <col min="8976" max="8976" width="2.7109375" style="4" customWidth="1"/>
    <col min="8977" max="8977" width="13.7109375" style="4" customWidth="1"/>
    <col min="8978" max="8979" width="12.7109375" style="4" customWidth="1"/>
    <col min="8980" max="8980" width="6.7109375" style="4" customWidth="1"/>
    <col min="8981" max="8981" width="2.7109375" style="4" customWidth="1"/>
    <col min="8982" max="8982" width="8.7109375" style="4" customWidth="1"/>
    <col min="8983" max="8983" width="2.7109375" style="4" customWidth="1"/>
    <col min="8984" max="8984" width="10.7109375" style="4" customWidth="1"/>
    <col min="8985" max="8985" width="13.7109375" style="4" customWidth="1"/>
    <col min="8986" max="8986" width="7.7109375" style="4" customWidth="1"/>
    <col min="8987" max="9216" width="11.42578125" style="4"/>
    <col min="9217" max="9217" width="4.7109375" style="4" customWidth="1"/>
    <col min="9218" max="9219" width="8.7109375" style="4" customWidth="1"/>
    <col min="9220" max="9221" width="16.7109375" style="4" customWidth="1"/>
    <col min="9222" max="9222" width="13.7109375" style="4" customWidth="1"/>
    <col min="9223" max="9224" width="12.7109375" style="4" customWidth="1"/>
    <col min="9225" max="9225" width="15.7109375" style="4" customWidth="1"/>
    <col min="9226" max="9229" width="5.7109375" style="4" customWidth="1"/>
    <col min="9230" max="9230" width="12.7109375" style="4" customWidth="1"/>
    <col min="9231" max="9231" width="3.7109375" style="4" customWidth="1"/>
    <col min="9232" max="9232" width="2.7109375" style="4" customWidth="1"/>
    <col min="9233" max="9233" width="13.7109375" style="4" customWidth="1"/>
    <col min="9234" max="9235" width="12.7109375" style="4" customWidth="1"/>
    <col min="9236" max="9236" width="6.7109375" style="4" customWidth="1"/>
    <col min="9237" max="9237" width="2.7109375" style="4" customWidth="1"/>
    <col min="9238" max="9238" width="8.7109375" style="4" customWidth="1"/>
    <col min="9239" max="9239" width="2.7109375" style="4" customWidth="1"/>
    <col min="9240" max="9240" width="10.7109375" style="4" customWidth="1"/>
    <col min="9241" max="9241" width="13.7109375" style="4" customWidth="1"/>
    <col min="9242" max="9242" width="7.7109375" style="4" customWidth="1"/>
    <col min="9243" max="9472" width="11.42578125" style="4"/>
    <col min="9473" max="9473" width="4.7109375" style="4" customWidth="1"/>
    <col min="9474" max="9475" width="8.7109375" style="4" customWidth="1"/>
    <col min="9476" max="9477" width="16.7109375" style="4" customWidth="1"/>
    <col min="9478" max="9478" width="13.7109375" style="4" customWidth="1"/>
    <col min="9479" max="9480" width="12.7109375" style="4" customWidth="1"/>
    <col min="9481" max="9481" width="15.7109375" style="4" customWidth="1"/>
    <col min="9482" max="9485" width="5.7109375" style="4" customWidth="1"/>
    <col min="9486" max="9486" width="12.7109375" style="4" customWidth="1"/>
    <col min="9487" max="9487" width="3.7109375" style="4" customWidth="1"/>
    <col min="9488" max="9488" width="2.7109375" style="4" customWidth="1"/>
    <col min="9489" max="9489" width="13.7109375" style="4" customWidth="1"/>
    <col min="9490" max="9491" width="12.7109375" style="4" customWidth="1"/>
    <col min="9492" max="9492" width="6.7109375" style="4" customWidth="1"/>
    <col min="9493" max="9493" width="2.7109375" style="4" customWidth="1"/>
    <col min="9494" max="9494" width="8.7109375" style="4" customWidth="1"/>
    <col min="9495" max="9495" width="2.7109375" style="4" customWidth="1"/>
    <col min="9496" max="9496" width="10.7109375" style="4" customWidth="1"/>
    <col min="9497" max="9497" width="13.7109375" style="4" customWidth="1"/>
    <col min="9498" max="9498" width="7.7109375" style="4" customWidth="1"/>
    <col min="9499" max="9728" width="11.42578125" style="4"/>
    <col min="9729" max="9729" width="4.7109375" style="4" customWidth="1"/>
    <col min="9730" max="9731" width="8.7109375" style="4" customWidth="1"/>
    <col min="9732" max="9733" width="16.7109375" style="4" customWidth="1"/>
    <col min="9734" max="9734" width="13.7109375" style="4" customWidth="1"/>
    <col min="9735" max="9736" width="12.7109375" style="4" customWidth="1"/>
    <col min="9737" max="9737" width="15.7109375" style="4" customWidth="1"/>
    <col min="9738" max="9741" width="5.7109375" style="4" customWidth="1"/>
    <col min="9742" max="9742" width="12.7109375" style="4" customWidth="1"/>
    <col min="9743" max="9743" width="3.7109375" style="4" customWidth="1"/>
    <col min="9744" max="9744" width="2.7109375" style="4" customWidth="1"/>
    <col min="9745" max="9745" width="13.7109375" style="4" customWidth="1"/>
    <col min="9746" max="9747" width="12.7109375" style="4" customWidth="1"/>
    <col min="9748" max="9748" width="6.7109375" style="4" customWidth="1"/>
    <col min="9749" max="9749" width="2.7109375" style="4" customWidth="1"/>
    <col min="9750" max="9750" width="8.7109375" style="4" customWidth="1"/>
    <col min="9751" max="9751" width="2.7109375" style="4" customWidth="1"/>
    <col min="9752" max="9752" width="10.7109375" style="4" customWidth="1"/>
    <col min="9753" max="9753" width="13.7109375" style="4" customWidth="1"/>
    <col min="9754" max="9754" width="7.7109375" style="4" customWidth="1"/>
    <col min="9755" max="9984" width="11.42578125" style="4"/>
    <col min="9985" max="9985" width="4.7109375" style="4" customWidth="1"/>
    <col min="9986" max="9987" width="8.7109375" style="4" customWidth="1"/>
    <col min="9988" max="9989" width="16.7109375" style="4" customWidth="1"/>
    <col min="9990" max="9990" width="13.7109375" style="4" customWidth="1"/>
    <col min="9991" max="9992" width="12.7109375" style="4" customWidth="1"/>
    <col min="9993" max="9993" width="15.7109375" style="4" customWidth="1"/>
    <col min="9994" max="9997" width="5.7109375" style="4" customWidth="1"/>
    <col min="9998" max="9998" width="12.7109375" style="4" customWidth="1"/>
    <col min="9999" max="9999" width="3.7109375" style="4" customWidth="1"/>
    <col min="10000" max="10000" width="2.7109375" style="4" customWidth="1"/>
    <col min="10001" max="10001" width="13.7109375" style="4" customWidth="1"/>
    <col min="10002" max="10003" width="12.7109375" style="4" customWidth="1"/>
    <col min="10004" max="10004" width="6.7109375" style="4" customWidth="1"/>
    <col min="10005" max="10005" width="2.7109375" style="4" customWidth="1"/>
    <col min="10006" max="10006" width="8.7109375" style="4" customWidth="1"/>
    <col min="10007" max="10007" width="2.7109375" style="4" customWidth="1"/>
    <col min="10008" max="10008" width="10.7109375" style="4" customWidth="1"/>
    <col min="10009" max="10009" width="13.7109375" style="4" customWidth="1"/>
    <col min="10010" max="10010" width="7.7109375" style="4" customWidth="1"/>
    <col min="10011" max="10240" width="11.42578125" style="4"/>
    <col min="10241" max="10241" width="4.7109375" style="4" customWidth="1"/>
    <col min="10242" max="10243" width="8.7109375" style="4" customWidth="1"/>
    <col min="10244" max="10245" width="16.7109375" style="4" customWidth="1"/>
    <col min="10246" max="10246" width="13.7109375" style="4" customWidth="1"/>
    <col min="10247" max="10248" width="12.7109375" style="4" customWidth="1"/>
    <col min="10249" max="10249" width="15.7109375" style="4" customWidth="1"/>
    <col min="10250" max="10253" width="5.7109375" style="4" customWidth="1"/>
    <col min="10254" max="10254" width="12.7109375" style="4" customWidth="1"/>
    <col min="10255" max="10255" width="3.7109375" style="4" customWidth="1"/>
    <col min="10256" max="10256" width="2.7109375" style="4" customWidth="1"/>
    <col min="10257" max="10257" width="13.7109375" style="4" customWidth="1"/>
    <col min="10258" max="10259" width="12.7109375" style="4" customWidth="1"/>
    <col min="10260" max="10260" width="6.7109375" style="4" customWidth="1"/>
    <col min="10261" max="10261" width="2.7109375" style="4" customWidth="1"/>
    <col min="10262" max="10262" width="8.7109375" style="4" customWidth="1"/>
    <col min="10263" max="10263" width="2.7109375" style="4" customWidth="1"/>
    <col min="10264" max="10264" width="10.7109375" style="4" customWidth="1"/>
    <col min="10265" max="10265" width="13.7109375" style="4" customWidth="1"/>
    <col min="10266" max="10266" width="7.7109375" style="4" customWidth="1"/>
    <col min="10267" max="10496" width="11.42578125" style="4"/>
    <col min="10497" max="10497" width="4.7109375" style="4" customWidth="1"/>
    <col min="10498" max="10499" width="8.7109375" style="4" customWidth="1"/>
    <col min="10500" max="10501" width="16.7109375" style="4" customWidth="1"/>
    <col min="10502" max="10502" width="13.7109375" style="4" customWidth="1"/>
    <col min="10503" max="10504" width="12.7109375" style="4" customWidth="1"/>
    <col min="10505" max="10505" width="15.7109375" style="4" customWidth="1"/>
    <col min="10506" max="10509" width="5.7109375" style="4" customWidth="1"/>
    <col min="10510" max="10510" width="12.7109375" style="4" customWidth="1"/>
    <col min="10511" max="10511" width="3.7109375" style="4" customWidth="1"/>
    <col min="10512" max="10512" width="2.7109375" style="4" customWidth="1"/>
    <col min="10513" max="10513" width="13.7109375" style="4" customWidth="1"/>
    <col min="10514" max="10515" width="12.7109375" style="4" customWidth="1"/>
    <col min="10516" max="10516" width="6.7109375" style="4" customWidth="1"/>
    <col min="10517" max="10517" width="2.7109375" style="4" customWidth="1"/>
    <col min="10518" max="10518" width="8.7109375" style="4" customWidth="1"/>
    <col min="10519" max="10519" width="2.7109375" style="4" customWidth="1"/>
    <col min="10520" max="10520" width="10.7109375" style="4" customWidth="1"/>
    <col min="10521" max="10521" width="13.7109375" style="4" customWidth="1"/>
    <col min="10522" max="10522" width="7.7109375" style="4" customWidth="1"/>
    <col min="10523" max="10752" width="11.42578125" style="4"/>
    <col min="10753" max="10753" width="4.7109375" style="4" customWidth="1"/>
    <col min="10754" max="10755" width="8.7109375" style="4" customWidth="1"/>
    <col min="10756" max="10757" width="16.7109375" style="4" customWidth="1"/>
    <col min="10758" max="10758" width="13.7109375" style="4" customWidth="1"/>
    <col min="10759" max="10760" width="12.7109375" style="4" customWidth="1"/>
    <col min="10761" max="10761" width="15.7109375" style="4" customWidth="1"/>
    <col min="10762" max="10765" width="5.7109375" style="4" customWidth="1"/>
    <col min="10766" max="10766" width="12.7109375" style="4" customWidth="1"/>
    <col min="10767" max="10767" width="3.7109375" style="4" customWidth="1"/>
    <col min="10768" max="10768" width="2.7109375" style="4" customWidth="1"/>
    <col min="10769" max="10769" width="13.7109375" style="4" customWidth="1"/>
    <col min="10770" max="10771" width="12.7109375" style="4" customWidth="1"/>
    <col min="10772" max="10772" width="6.7109375" style="4" customWidth="1"/>
    <col min="10773" max="10773" width="2.7109375" style="4" customWidth="1"/>
    <col min="10774" max="10774" width="8.7109375" style="4" customWidth="1"/>
    <col min="10775" max="10775" width="2.7109375" style="4" customWidth="1"/>
    <col min="10776" max="10776" width="10.7109375" style="4" customWidth="1"/>
    <col min="10777" max="10777" width="13.7109375" style="4" customWidth="1"/>
    <col min="10778" max="10778" width="7.7109375" style="4" customWidth="1"/>
    <col min="10779" max="11008" width="11.42578125" style="4"/>
    <col min="11009" max="11009" width="4.7109375" style="4" customWidth="1"/>
    <col min="11010" max="11011" width="8.7109375" style="4" customWidth="1"/>
    <col min="11012" max="11013" width="16.7109375" style="4" customWidth="1"/>
    <col min="11014" max="11014" width="13.7109375" style="4" customWidth="1"/>
    <col min="11015" max="11016" width="12.7109375" style="4" customWidth="1"/>
    <col min="11017" max="11017" width="15.7109375" style="4" customWidth="1"/>
    <col min="11018" max="11021" width="5.7109375" style="4" customWidth="1"/>
    <col min="11022" max="11022" width="12.7109375" style="4" customWidth="1"/>
    <col min="11023" max="11023" width="3.7109375" style="4" customWidth="1"/>
    <col min="11024" max="11024" width="2.7109375" style="4" customWidth="1"/>
    <col min="11025" max="11025" width="13.7109375" style="4" customWidth="1"/>
    <col min="11026" max="11027" width="12.7109375" style="4" customWidth="1"/>
    <col min="11028" max="11028" width="6.7109375" style="4" customWidth="1"/>
    <col min="11029" max="11029" width="2.7109375" style="4" customWidth="1"/>
    <col min="11030" max="11030" width="8.7109375" style="4" customWidth="1"/>
    <col min="11031" max="11031" width="2.7109375" style="4" customWidth="1"/>
    <col min="11032" max="11032" width="10.7109375" style="4" customWidth="1"/>
    <col min="11033" max="11033" width="13.7109375" style="4" customWidth="1"/>
    <col min="11034" max="11034" width="7.7109375" style="4" customWidth="1"/>
    <col min="11035" max="11264" width="11.42578125" style="4"/>
    <col min="11265" max="11265" width="4.7109375" style="4" customWidth="1"/>
    <col min="11266" max="11267" width="8.7109375" style="4" customWidth="1"/>
    <col min="11268" max="11269" width="16.7109375" style="4" customWidth="1"/>
    <col min="11270" max="11270" width="13.7109375" style="4" customWidth="1"/>
    <col min="11271" max="11272" width="12.7109375" style="4" customWidth="1"/>
    <col min="11273" max="11273" width="15.7109375" style="4" customWidth="1"/>
    <col min="11274" max="11277" width="5.7109375" style="4" customWidth="1"/>
    <col min="11278" max="11278" width="12.7109375" style="4" customWidth="1"/>
    <col min="11279" max="11279" width="3.7109375" style="4" customWidth="1"/>
    <col min="11280" max="11280" width="2.7109375" style="4" customWidth="1"/>
    <col min="11281" max="11281" width="13.7109375" style="4" customWidth="1"/>
    <col min="11282" max="11283" width="12.7109375" style="4" customWidth="1"/>
    <col min="11284" max="11284" width="6.7109375" style="4" customWidth="1"/>
    <col min="11285" max="11285" width="2.7109375" style="4" customWidth="1"/>
    <col min="11286" max="11286" width="8.7109375" style="4" customWidth="1"/>
    <col min="11287" max="11287" width="2.7109375" style="4" customWidth="1"/>
    <col min="11288" max="11288" width="10.7109375" style="4" customWidth="1"/>
    <col min="11289" max="11289" width="13.7109375" style="4" customWidth="1"/>
    <col min="11290" max="11290" width="7.7109375" style="4" customWidth="1"/>
    <col min="11291" max="11520" width="11.42578125" style="4"/>
    <col min="11521" max="11521" width="4.7109375" style="4" customWidth="1"/>
    <col min="11522" max="11523" width="8.7109375" style="4" customWidth="1"/>
    <col min="11524" max="11525" width="16.7109375" style="4" customWidth="1"/>
    <col min="11526" max="11526" width="13.7109375" style="4" customWidth="1"/>
    <col min="11527" max="11528" width="12.7109375" style="4" customWidth="1"/>
    <col min="11529" max="11529" width="15.7109375" style="4" customWidth="1"/>
    <col min="11530" max="11533" width="5.7109375" style="4" customWidth="1"/>
    <col min="11534" max="11534" width="12.7109375" style="4" customWidth="1"/>
    <col min="11535" max="11535" width="3.7109375" style="4" customWidth="1"/>
    <col min="11536" max="11536" width="2.7109375" style="4" customWidth="1"/>
    <col min="11537" max="11537" width="13.7109375" style="4" customWidth="1"/>
    <col min="11538" max="11539" width="12.7109375" style="4" customWidth="1"/>
    <col min="11540" max="11540" width="6.7109375" style="4" customWidth="1"/>
    <col min="11541" max="11541" width="2.7109375" style="4" customWidth="1"/>
    <col min="11542" max="11542" width="8.7109375" style="4" customWidth="1"/>
    <col min="11543" max="11543" width="2.7109375" style="4" customWidth="1"/>
    <col min="11544" max="11544" width="10.7109375" style="4" customWidth="1"/>
    <col min="11545" max="11545" width="13.7109375" style="4" customWidth="1"/>
    <col min="11546" max="11546" width="7.7109375" style="4" customWidth="1"/>
    <col min="11547" max="11776" width="11.42578125" style="4"/>
    <col min="11777" max="11777" width="4.7109375" style="4" customWidth="1"/>
    <col min="11778" max="11779" width="8.7109375" style="4" customWidth="1"/>
    <col min="11780" max="11781" width="16.7109375" style="4" customWidth="1"/>
    <col min="11782" max="11782" width="13.7109375" style="4" customWidth="1"/>
    <col min="11783" max="11784" width="12.7109375" style="4" customWidth="1"/>
    <col min="11785" max="11785" width="15.7109375" style="4" customWidth="1"/>
    <col min="11786" max="11789" width="5.7109375" style="4" customWidth="1"/>
    <col min="11790" max="11790" width="12.7109375" style="4" customWidth="1"/>
    <col min="11791" max="11791" width="3.7109375" style="4" customWidth="1"/>
    <col min="11792" max="11792" width="2.7109375" style="4" customWidth="1"/>
    <col min="11793" max="11793" width="13.7109375" style="4" customWidth="1"/>
    <col min="11794" max="11795" width="12.7109375" style="4" customWidth="1"/>
    <col min="11796" max="11796" width="6.7109375" style="4" customWidth="1"/>
    <col min="11797" max="11797" width="2.7109375" style="4" customWidth="1"/>
    <col min="11798" max="11798" width="8.7109375" style="4" customWidth="1"/>
    <col min="11799" max="11799" width="2.7109375" style="4" customWidth="1"/>
    <col min="11800" max="11800" width="10.7109375" style="4" customWidth="1"/>
    <col min="11801" max="11801" width="13.7109375" style="4" customWidth="1"/>
    <col min="11802" max="11802" width="7.7109375" style="4" customWidth="1"/>
    <col min="11803" max="12032" width="11.42578125" style="4"/>
    <col min="12033" max="12033" width="4.7109375" style="4" customWidth="1"/>
    <col min="12034" max="12035" width="8.7109375" style="4" customWidth="1"/>
    <col min="12036" max="12037" width="16.7109375" style="4" customWidth="1"/>
    <col min="12038" max="12038" width="13.7109375" style="4" customWidth="1"/>
    <col min="12039" max="12040" width="12.7109375" style="4" customWidth="1"/>
    <col min="12041" max="12041" width="15.7109375" style="4" customWidth="1"/>
    <col min="12042" max="12045" width="5.7109375" style="4" customWidth="1"/>
    <col min="12046" max="12046" width="12.7109375" style="4" customWidth="1"/>
    <col min="12047" max="12047" width="3.7109375" style="4" customWidth="1"/>
    <col min="12048" max="12048" width="2.7109375" style="4" customWidth="1"/>
    <col min="12049" max="12049" width="13.7109375" style="4" customWidth="1"/>
    <col min="12050" max="12051" width="12.7109375" style="4" customWidth="1"/>
    <col min="12052" max="12052" width="6.7109375" style="4" customWidth="1"/>
    <col min="12053" max="12053" width="2.7109375" style="4" customWidth="1"/>
    <col min="12054" max="12054" width="8.7109375" style="4" customWidth="1"/>
    <col min="12055" max="12055" width="2.7109375" style="4" customWidth="1"/>
    <col min="12056" max="12056" width="10.7109375" style="4" customWidth="1"/>
    <col min="12057" max="12057" width="13.7109375" style="4" customWidth="1"/>
    <col min="12058" max="12058" width="7.7109375" style="4" customWidth="1"/>
    <col min="12059" max="12288" width="11.42578125" style="4"/>
    <col min="12289" max="12289" width="4.7109375" style="4" customWidth="1"/>
    <col min="12290" max="12291" width="8.7109375" style="4" customWidth="1"/>
    <col min="12292" max="12293" width="16.7109375" style="4" customWidth="1"/>
    <col min="12294" max="12294" width="13.7109375" style="4" customWidth="1"/>
    <col min="12295" max="12296" width="12.7109375" style="4" customWidth="1"/>
    <col min="12297" max="12297" width="15.7109375" style="4" customWidth="1"/>
    <col min="12298" max="12301" width="5.7109375" style="4" customWidth="1"/>
    <col min="12302" max="12302" width="12.7109375" style="4" customWidth="1"/>
    <col min="12303" max="12303" width="3.7109375" style="4" customWidth="1"/>
    <col min="12304" max="12304" width="2.7109375" style="4" customWidth="1"/>
    <col min="12305" max="12305" width="13.7109375" style="4" customWidth="1"/>
    <col min="12306" max="12307" width="12.7109375" style="4" customWidth="1"/>
    <col min="12308" max="12308" width="6.7109375" style="4" customWidth="1"/>
    <col min="12309" max="12309" width="2.7109375" style="4" customWidth="1"/>
    <col min="12310" max="12310" width="8.7109375" style="4" customWidth="1"/>
    <col min="12311" max="12311" width="2.7109375" style="4" customWidth="1"/>
    <col min="12312" max="12312" width="10.7109375" style="4" customWidth="1"/>
    <col min="12313" max="12313" width="13.7109375" style="4" customWidth="1"/>
    <col min="12314" max="12314" width="7.7109375" style="4" customWidth="1"/>
    <col min="12315" max="12544" width="11.42578125" style="4"/>
    <col min="12545" max="12545" width="4.7109375" style="4" customWidth="1"/>
    <col min="12546" max="12547" width="8.7109375" style="4" customWidth="1"/>
    <col min="12548" max="12549" width="16.7109375" style="4" customWidth="1"/>
    <col min="12550" max="12550" width="13.7109375" style="4" customWidth="1"/>
    <col min="12551" max="12552" width="12.7109375" style="4" customWidth="1"/>
    <col min="12553" max="12553" width="15.7109375" style="4" customWidth="1"/>
    <col min="12554" max="12557" width="5.7109375" style="4" customWidth="1"/>
    <col min="12558" max="12558" width="12.7109375" style="4" customWidth="1"/>
    <col min="12559" max="12559" width="3.7109375" style="4" customWidth="1"/>
    <col min="12560" max="12560" width="2.7109375" style="4" customWidth="1"/>
    <col min="12561" max="12561" width="13.7109375" style="4" customWidth="1"/>
    <col min="12562" max="12563" width="12.7109375" style="4" customWidth="1"/>
    <col min="12564" max="12564" width="6.7109375" style="4" customWidth="1"/>
    <col min="12565" max="12565" width="2.7109375" style="4" customWidth="1"/>
    <col min="12566" max="12566" width="8.7109375" style="4" customWidth="1"/>
    <col min="12567" max="12567" width="2.7109375" style="4" customWidth="1"/>
    <col min="12568" max="12568" width="10.7109375" style="4" customWidth="1"/>
    <col min="12569" max="12569" width="13.7109375" style="4" customWidth="1"/>
    <col min="12570" max="12570" width="7.7109375" style="4" customWidth="1"/>
    <col min="12571" max="12800" width="11.42578125" style="4"/>
    <col min="12801" max="12801" width="4.7109375" style="4" customWidth="1"/>
    <col min="12802" max="12803" width="8.7109375" style="4" customWidth="1"/>
    <col min="12804" max="12805" width="16.7109375" style="4" customWidth="1"/>
    <col min="12806" max="12806" width="13.7109375" style="4" customWidth="1"/>
    <col min="12807" max="12808" width="12.7109375" style="4" customWidth="1"/>
    <col min="12809" max="12809" width="15.7109375" style="4" customWidth="1"/>
    <col min="12810" max="12813" width="5.7109375" style="4" customWidth="1"/>
    <col min="12814" max="12814" width="12.7109375" style="4" customWidth="1"/>
    <col min="12815" max="12815" width="3.7109375" style="4" customWidth="1"/>
    <col min="12816" max="12816" width="2.7109375" style="4" customWidth="1"/>
    <col min="12817" max="12817" width="13.7109375" style="4" customWidth="1"/>
    <col min="12818" max="12819" width="12.7109375" style="4" customWidth="1"/>
    <col min="12820" max="12820" width="6.7109375" style="4" customWidth="1"/>
    <col min="12821" max="12821" width="2.7109375" style="4" customWidth="1"/>
    <col min="12822" max="12822" width="8.7109375" style="4" customWidth="1"/>
    <col min="12823" max="12823" width="2.7109375" style="4" customWidth="1"/>
    <col min="12824" max="12824" width="10.7109375" style="4" customWidth="1"/>
    <col min="12825" max="12825" width="13.7109375" style="4" customWidth="1"/>
    <col min="12826" max="12826" width="7.7109375" style="4" customWidth="1"/>
    <col min="12827" max="13056" width="11.42578125" style="4"/>
    <col min="13057" max="13057" width="4.7109375" style="4" customWidth="1"/>
    <col min="13058" max="13059" width="8.7109375" style="4" customWidth="1"/>
    <col min="13060" max="13061" width="16.7109375" style="4" customWidth="1"/>
    <col min="13062" max="13062" width="13.7109375" style="4" customWidth="1"/>
    <col min="13063" max="13064" width="12.7109375" style="4" customWidth="1"/>
    <col min="13065" max="13065" width="15.7109375" style="4" customWidth="1"/>
    <col min="13066" max="13069" width="5.7109375" style="4" customWidth="1"/>
    <col min="13070" max="13070" width="12.7109375" style="4" customWidth="1"/>
    <col min="13071" max="13071" width="3.7109375" style="4" customWidth="1"/>
    <col min="13072" max="13072" width="2.7109375" style="4" customWidth="1"/>
    <col min="13073" max="13073" width="13.7109375" style="4" customWidth="1"/>
    <col min="13074" max="13075" width="12.7109375" style="4" customWidth="1"/>
    <col min="13076" max="13076" width="6.7109375" style="4" customWidth="1"/>
    <col min="13077" max="13077" width="2.7109375" style="4" customWidth="1"/>
    <col min="13078" max="13078" width="8.7109375" style="4" customWidth="1"/>
    <col min="13079" max="13079" width="2.7109375" style="4" customWidth="1"/>
    <col min="13080" max="13080" width="10.7109375" style="4" customWidth="1"/>
    <col min="13081" max="13081" width="13.7109375" style="4" customWidth="1"/>
    <col min="13082" max="13082" width="7.7109375" style="4" customWidth="1"/>
    <col min="13083" max="13312" width="11.42578125" style="4"/>
    <col min="13313" max="13313" width="4.7109375" style="4" customWidth="1"/>
    <col min="13314" max="13315" width="8.7109375" style="4" customWidth="1"/>
    <col min="13316" max="13317" width="16.7109375" style="4" customWidth="1"/>
    <col min="13318" max="13318" width="13.7109375" style="4" customWidth="1"/>
    <col min="13319" max="13320" width="12.7109375" style="4" customWidth="1"/>
    <col min="13321" max="13321" width="15.7109375" style="4" customWidth="1"/>
    <col min="13322" max="13325" width="5.7109375" style="4" customWidth="1"/>
    <col min="13326" max="13326" width="12.7109375" style="4" customWidth="1"/>
    <col min="13327" max="13327" width="3.7109375" style="4" customWidth="1"/>
    <col min="13328" max="13328" width="2.7109375" style="4" customWidth="1"/>
    <col min="13329" max="13329" width="13.7109375" style="4" customWidth="1"/>
    <col min="13330" max="13331" width="12.7109375" style="4" customWidth="1"/>
    <col min="13332" max="13332" width="6.7109375" style="4" customWidth="1"/>
    <col min="13333" max="13333" width="2.7109375" style="4" customWidth="1"/>
    <col min="13334" max="13334" width="8.7109375" style="4" customWidth="1"/>
    <col min="13335" max="13335" width="2.7109375" style="4" customWidth="1"/>
    <col min="13336" max="13336" width="10.7109375" style="4" customWidth="1"/>
    <col min="13337" max="13337" width="13.7109375" style="4" customWidth="1"/>
    <col min="13338" max="13338" width="7.7109375" style="4" customWidth="1"/>
    <col min="13339" max="13568" width="11.42578125" style="4"/>
    <col min="13569" max="13569" width="4.7109375" style="4" customWidth="1"/>
    <col min="13570" max="13571" width="8.7109375" style="4" customWidth="1"/>
    <col min="13572" max="13573" width="16.7109375" style="4" customWidth="1"/>
    <col min="13574" max="13574" width="13.7109375" style="4" customWidth="1"/>
    <col min="13575" max="13576" width="12.7109375" style="4" customWidth="1"/>
    <col min="13577" max="13577" width="15.7109375" style="4" customWidth="1"/>
    <col min="13578" max="13581" width="5.7109375" style="4" customWidth="1"/>
    <col min="13582" max="13582" width="12.7109375" style="4" customWidth="1"/>
    <col min="13583" max="13583" width="3.7109375" style="4" customWidth="1"/>
    <col min="13584" max="13584" width="2.7109375" style="4" customWidth="1"/>
    <col min="13585" max="13585" width="13.7109375" style="4" customWidth="1"/>
    <col min="13586" max="13587" width="12.7109375" style="4" customWidth="1"/>
    <col min="13588" max="13588" width="6.7109375" style="4" customWidth="1"/>
    <col min="13589" max="13589" width="2.7109375" style="4" customWidth="1"/>
    <col min="13590" max="13590" width="8.7109375" style="4" customWidth="1"/>
    <col min="13591" max="13591" width="2.7109375" style="4" customWidth="1"/>
    <col min="13592" max="13592" width="10.7109375" style="4" customWidth="1"/>
    <col min="13593" max="13593" width="13.7109375" style="4" customWidth="1"/>
    <col min="13594" max="13594" width="7.7109375" style="4" customWidth="1"/>
    <col min="13595" max="13824" width="11.42578125" style="4"/>
    <col min="13825" max="13825" width="4.7109375" style="4" customWidth="1"/>
    <col min="13826" max="13827" width="8.7109375" style="4" customWidth="1"/>
    <col min="13828" max="13829" width="16.7109375" style="4" customWidth="1"/>
    <col min="13830" max="13830" width="13.7109375" style="4" customWidth="1"/>
    <col min="13831" max="13832" width="12.7109375" style="4" customWidth="1"/>
    <col min="13833" max="13833" width="15.7109375" style="4" customWidth="1"/>
    <col min="13834" max="13837" width="5.7109375" style="4" customWidth="1"/>
    <col min="13838" max="13838" width="12.7109375" style="4" customWidth="1"/>
    <col min="13839" max="13839" width="3.7109375" style="4" customWidth="1"/>
    <col min="13840" max="13840" width="2.7109375" style="4" customWidth="1"/>
    <col min="13841" max="13841" width="13.7109375" style="4" customWidth="1"/>
    <col min="13842" max="13843" width="12.7109375" style="4" customWidth="1"/>
    <col min="13844" max="13844" width="6.7109375" style="4" customWidth="1"/>
    <col min="13845" max="13845" width="2.7109375" style="4" customWidth="1"/>
    <col min="13846" max="13846" width="8.7109375" style="4" customWidth="1"/>
    <col min="13847" max="13847" width="2.7109375" style="4" customWidth="1"/>
    <col min="13848" max="13848" width="10.7109375" style="4" customWidth="1"/>
    <col min="13849" max="13849" width="13.7109375" style="4" customWidth="1"/>
    <col min="13850" max="13850" width="7.7109375" style="4" customWidth="1"/>
    <col min="13851" max="14080" width="11.42578125" style="4"/>
    <col min="14081" max="14081" width="4.7109375" style="4" customWidth="1"/>
    <col min="14082" max="14083" width="8.7109375" style="4" customWidth="1"/>
    <col min="14084" max="14085" width="16.7109375" style="4" customWidth="1"/>
    <col min="14086" max="14086" width="13.7109375" style="4" customWidth="1"/>
    <col min="14087" max="14088" width="12.7109375" style="4" customWidth="1"/>
    <col min="14089" max="14089" width="15.7109375" style="4" customWidth="1"/>
    <col min="14090" max="14093" width="5.7109375" style="4" customWidth="1"/>
    <col min="14094" max="14094" width="12.7109375" style="4" customWidth="1"/>
    <col min="14095" max="14095" width="3.7109375" style="4" customWidth="1"/>
    <col min="14096" max="14096" width="2.7109375" style="4" customWidth="1"/>
    <col min="14097" max="14097" width="13.7109375" style="4" customWidth="1"/>
    <col min="14098" max="14099" width="12.7109375" style="4" customWidth="1"/>
    <col min="14100" max="14100" width="6.7109375" style="4" customWidth="1"/>
    <col min="14101" max="14101" width="2.7109375" style="4" customWidth="1"/>
    <col min="14102" max="14102" width="8.7109375" style="4" customWidth="1"/>
    <col min="14103" max="14103" width="2.7109375" style="4" customWidth="1"/>
    <col min="14104" max="14104" width="10.7109375" style="4" customWidth="1"/>
    <col min="14105" max="14105" width="13.7109375" style="4" customWidth="1"/>
    <col min="14106" max="14106" width="7.7109375" style="4" customWidth="1"/>
    <col min="14107" max="14336" width="11.42578125" style="4"/>
    <col min="14337" max="14337" width="4.7109375" style="4" customWidth="1"/>
    <col min="14338" max="14339" width="8.7109375" style="4" customWidth="1"/>
    <col min="14340" max="14341" width="16.7109375" style="4" customWidth="1"/>
    <col min="14342" max="14342" width="13.7109375" style="4" customWidth="1"/>
    <col min="14343" max="14344" width="12.7109375" style="4" customWidth="1"/>
    <col min="14345" max="14345" width="15.7109375" style="4" customWidth="1"/>
    <col min="14346" max="14349" width="5.7109375" style="4" customWidth="1"/>
    <col min="14350" max="14350" width="12.7109375" style="4" customWidth="1"/>
    <col min="14351" max="14351" width="3.7109375" style="4" customWidth="1"/>
    <col min="14352" max="14352" width="2.7109375" style="4" customWidth="1"/>
    <col min="14353" max="14353" width="13.7109375" style="4" customWidth="1"/>
    <col min="14354" max="14355" width="12.7109375" style="4" customWidth="1"/>
    <col min="14356" max="14356" width="6.7109375" style="4" customWidth="1"/>
    <col min="14357" max="14357" width="2.7109375" style="4" customWidth="1"/>
    <col min="14358" max="14358" width="8.7109375" style="4" customWidth="1"/>
    <col min="14359" max="14359" width="2.7109375" style="4" customWidth="1"/>
    <col min="14360" max="14360" width="10.7109375" style="4" customWidth="1"/>
    <col min="14361" max="14361" width="13.7109375" style="4" customWidth="1"/>
    <col min="14362" max="14362" width="7.7109375" style="4" customWidth="1"/>
    <col min="14363" max="14592" width="11.42578125" style="4"/>
    <col min="14593" max="14593" width="4.7109375" style="4" customWidth="1"/>
    <col min="14594" max="14595" width="8.7109375" style="4" customWidth="1"/>
    <col min="14596" max="14597" width="16.7109375" style="4" customWidth="1"/>
    <col min="14598" max="14598" width="13.7109375" style="4" customWidth="1"/>
    <col min="14599" max="14600" width="12.7109375" style="4" customWidth="1"/>
    <col min="14601" max="14601" width="15.7109375" style="4" customWidth="1"/>
    <col min="14602" max="14605" width="5.7109375" style="4" customWidth="1"/>
    <col min="14606" max="14606" width="12.7109375" style="4" customWidth="1"/>
    <col min="14607" max="14607" width="3.7109375" style="4" customWidth="1"/>
    <col min="14608" max="14608" width="2.7109375" style="4" customWidth="1"/>
    <col min="14609" max="14609" width="13.7109375" style="4" customWidth="1"/>
    <col min="14610" max="14611" width="12.7109375" style="4" customWidth="1"/>
    <col min="14612" max="14612" width="6.7109375" style="4" customWidth="1"/>
    <col min="14613" max="14613" width="2.7109375" style="4" customWidth="1"/>
    <col min="14614" max="14614" width="8.7109375" style="4" customWidth="1"/>
    <col min="14615" max="14615" width="2.7109375" style="4" customWidth="1"/>
    <col min="14616" max="14616" width="10.7109375" style="4" customWidth="1"/>
    <col min="14617" max="14617" width="13.7109375" style="4" customWidth="1"/>
    <col min="14618" max="14618" width="7.7109375" style="4" customWidth="1"/>
    <col min="14619" max="14848" width="11.42578125" style="4"/>
    <col min="14849" max="14849" width="4.7109375" style="4" customWidth="1"/>
    <col min="14850" max="14851" width="8.7109375" style="4" customWidth="1"/>
    <col min="14852" max="14853" width="16.7109375" style="4" customWidth="1"/>
    <col min="14854" max="14854" width="13.7109375" style="4" customWidth="1"/>
    <col min="14855" max="14856" width="12.7109375" style="4" customWidth="1"/>
    <col min="14857" max="14857" width="15.7109375" style="4" customWidth="1"/>
    <col min="14858" max="14861" width="5.7109375" style="4" customWidth="1"/>
    <col min="14862" max="14862" width="12.7109375" style="4" customWidth="1"/>
    <col min="14863" max="14863" width="3.7109375" style="4" customWidth="1"/>
    <col min="14864" max="14864" width="2.7109375" style="4" customWidth="1"/>
    <col min="14865" max="14865" width="13.7109375" style="4" customWidth="1"/>
    <col min="14866" max="14867" width="12.7109375" style="4" customWidth="1"/>
    <col min="14868" max="14868" width="6.7109375" style="4" customWidth="1"/>
    <col min="14869" max="14869" width="2.7109375" style="4" customWidth="1"/>
    <col min="14870" max="14870" width="8.7109375" style="4" customWidth="1"/>
    <col min="14871" max="14871" width="2.7109375" style="4" customWidth="1"/>
    <col min="14872" max="14872" width="10.7109375" style="4" customWidth="1"/>
    <col min="14873" max="14873" width="13.7109375" style="4" customWidth="1"/>
    <col min="14874" max="14874" width="7.7109375" style="4" customWidth="1"/>
    <col min="14875" max="15104" width="11.42578125" style="4"/>
    <col min="15105" max="15105" width="4.7109375" style="4" customWidth="1"/>
    <col min="15106" max="15107" width="8.7109375" style="4" customWidth="1"/>
    <col min="15108" max="15109" width="16.7109375" style="4" customWidth="1"/>
    <col min="15110" max="15110" width="13.7109375" style="4" customWidth="1"/>
    <col min="15111" max="15112" width="12.7109375" style="4" customWidth="1"/>
    <col min="15113" max="15113" width="15.7109375" style="4" customWidth="1"/>
    <col min="15114" max="15117" width="5.7109375" style="4" customWidth="1"/>
    <col min="15118" max="15118" width="12.7109375" style="4" customWidth="1"/>
    <col min="15119" max="15119" width="3.7109375" style="4" customWidth="1"/>
    <col min="15120" max="15120" width="2.7109375" style="4" customWidth="1"/>
    <col min="15121" max="15121" width="13.7109375" style="4" customWidth="1"/>
    <col min="15122" max="15123" width="12.7109375" style="4" customWidth="1"/>
    <col min="15124" max="15124" width="6.7109375" style="4" customWidth="1"/>
    <col min="15125" max="15125" width="2.7109375" style="4" customWidth="1"/>
    <col min="15126" max="15126" width="8.7109375" style="4" customWidth="1"/>
    <col min="15127" max="15127" width="2.7109375" style="4" customWidth="1"/>
    <col min="15128" max="15128" width="10.7109375" style="4" customWidth="1"/>
    <col min="15129" max="15129" width="13.7109375" style="4" customWidth="1"/>
    <col min="15130" max="15130" width="7.7109375" style="4" customWidth="1"/>
    <col min="15131" max="15360" width="11.42578125" style="4"/>
    <col min="15361" max="15361" width="4.7109375" style="4" customWidth="1"/>
    <col min="15362" max="15363" width="8.7109375" style="4" customWidth="1"/>
    <col min="15364" max="15365" width="16.7109375" style="4" customWidth="1"/>
    <col min="15366" max="15366" width="13.7109375" style="4" customWidth="1"/>
    <col min="15367" max="15368" width="12.7109375" style="4" customWidth="1"/>
    <col min="15369" max="15369" width="15.7109375" style="4" customWidth="1"/>
    <col min="15370" max="15373" width="5.7109375" style="4" customWidth="1"/>
    <col min="15374" max="15374" width="12.7109375" style="4" customWidth="1"/>
    <col min="15375" max="15375" width="3.7109375" style="4" customWidth="1"/>
    <col min="15376" max="15376" width="2.7109375" style="4" customWidth="1"/>
    <col min="15377" max="15377" width="13.7109375" style="4" customWidth="1"/>
    <col min="15378" max="15379" width="12.7109375" style="4" customWidth="1"/>
    <col min="15380" max="15380" width="6.7109375" style="4" customWidth="1"/>
    <col min="15381" max="15381" width="2.7109375" style="4" customWidth="1"/>
    <col min="15382" max="15382" width="8.7109375" style="4" customWidth="1"/>
    <col min="15383" max="15383" width="2.7109375" style="4" customWidth="1"/>
    <col min="15384" max="15384" width="10.7109375" style="4" customWidth="1"/>
    <col min="15385" max="15385" width="13.7109375" style="4" customWidth="1"/>
    <col min="15386" max="15386" width="7.7109375" style="4" customWidth="1"/>
    <col min="15387" max="15616" width="11.42578125" style="4"/>
    <col min="15617" max="15617" width="4.7109375" style="4" customWidth="1"/>
    <col min="15618" max="15619" width="8.7109375" style="4" customWidth="1"/>
    <col min="15620" max="15621" width="16.7109375" style="4" customWidth="1"/>
    <col min="15622" max="15622" width="13.7109375" style="4" customWidth="1"/>
    <col min="15623" max="15624" width="12.7109375" style="4" customWidth="1"/>
    <col min="15625" max="15625" width="15.7109375" style="4" customWidth="1"/>
    <col min="15626" max="15629" width="5.7109375" style="4" customWidth="1"/>
    <col min="15630" max="15630" width="12.7109375" style="4" customWidth="1"/>
    <col min="15631" max="15631" width="3.7109375" style="4" customWidth="1"/>
    <col min="15632" max="15632" width="2.7109375" style="4" customWidth="1"/>
    <col min="15633" max="15633" width="13.7109375" style="4" customWidth="1"/>
    <col min="15634" max="15635" width="12.7109375" style="4" customWidth="1"/>
    <col min="15636" max="15636" width="6.7109375" style="4" customWidth="1"/>
    <col min="15637" max="15637" width="2.7109375" style="4" customWidth="1"/>
    <col min="15638" max="15638" width="8.7109375" style="4" customWidth="1"/>
    <col min="15639" max="15639" width="2.7109375" style="4" customWidth="1"/>
    <col min="15640" max="15640" width="10.7109375" style="4" customWidth="1"/>
    <col min="15641" max="15641" width="13.7109375" style="4" customWidth="1"/>
    <col min="15642" max="15642" width="7.7109375" style="4" customWidth="1"/>
    <col min="15643" max="15872" width="11.42578125" style="4"/>
    <col min="15873" max="15873" width="4.7109375" style="4" customWidth="1"/>
    <col min="15874" max="15875" width="8.7109375" style="4" customWidth="1"/>
    <col min="15876" max="15877" width="16.7109375" style="4" customWidth="1"/>
    <col min="15878" max="15878" width="13.7109375" style="4" customWidth="1"/>
    <col min="15879" max="15880" width="12.7109375" style="4" customWidth="1"/>
    <col min="15881" max="15881" width="15.7109375" style="4" customWidth="1"/>
    <col min="15882" max="15885" width="5.7109375" style="4" customWidth="1"/>
    <col min="15886" max="15886" width="12.7109375" style="4" customWidth="1"/>
    <col min="15887" max="15887" width="3.7109375" style="4" customWidth="1"/>
    <col min="15888" max="15888" width="2.7109375" style="4" customWidth="1"/>
    <col min="15889" max="15889" width="13.7109375" style="4" customWidth="1"/>
    <col min="15890" max="15891" width="12.7109375" style="4" customWidth="1"/>
    <col min="15892" max="15892" width="6.7109375" style="4" customWidth="1"/>
    <col min="15893" max="15893" width="2.7109375" style="4" customWidth="1"/>
    <col min="15894" max="15894" width="8.7109375" style="4" customWidth="1"/>
    <col min="15895" max="15895" width="2.7109375" style="4" customWidth="1"/>
    <col min="15896" max="15896" width="10.7109375" style="4" customWidth="1"/>
    <col min="15897" max="15897" width="13.7109375" style="4" customWidth="1"/>
    <col min="15898" max="15898" width="7.7109375" style="4" customWidth="1"/>
    <col min="15899" max="16128" width="11.42578125" style="4"/>
    <col min="16129" max="16129" width="4.7109375" style="4" customWidth="1"/>
    <col min="16130" max="16131" width="8.7109375" style="4" customWidth="1"/>
    <col min="16132" max="16133" width="16.7109375" style="4" customWidth="1"/>
    <col min="16134" max="16134" width="13.7109375" style="4" customWidth="1"/>
    <col min="16135" max="16136" width="12.7109375" style="4" customWidth="1"/>
    <col min="16137" max="16137" width="15.7109375" style="4" customWidth="1"/>
    <col min="16138" max="16141" width="5.7109375" style="4" customWidth="1"/>
    <col min="16142" max="16142" width="12.7109375" style="4" customWidth="1"/>
    <col min="16143" max="16143" width="3.7109375" style="4" customWidth="1"/>
    <col min="16144" max="16144" width="2.7109375" style="4" customWidth="1"/>
    <col min="16145" max="16145" width="13.7109375" style="4" customWidth="1"/>
    <col min="16146" max="16147" width="12.7109375" style="4" customWidth="1"/>
    <col min="16148" max="16148" width="6.7109375" style="4" customWidth="1"/>
    <col min="16149" max="16149" width="2.7109375" style="4" customWidth="1"/>
    <col min="16150" max="16150" width="8.7109375" style="4" customWidth="1"/>
    <col min="16151" max="16151" width="2.7109375" style="4" customWidth="1"/>
    <col min="16152" max="16152" width="10.7109375" style="4" customWidth="1"/>
    <col min="16153" max="16153" width="13.7109375" style="4" customWidth="1"/>
    <col min="16154" max="16154" width="7.7109375" style="4" customWidth="1"/>
    <col min="16155" max="16384" width="11.42578125" style="4"/>
  </cols>
  <sheetData>
    <row r="1" spans="1:26" ht="15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N1" s="1"/>
      <c r="O1" s="1"/>
      <c r="P1" s="1"/>
      <c r="Q1" s="1"/>
    </row>
    <row r="2" spans="1:26" ht="20.100000000000001" customHeight="1" thickBot="1" x14ac:dyDescent="0.3">
      <c r="A2" s="177"/>
      <c r="B2" s="177"/>
      <c r="C2" s="177"/>
      <c r="D2" s="177"/>
      <c r="E2" s="177"/>
      <c r="F2" s="177"/>
      <c r="G2" s="177"/>
      <c r="H2" s="177"/>
      <c r="I2" s="177"/>
      <c r="N2" s="1"/>
      <c r="O2" s="1"/>
      <c r="P2" s="1"/>
      <c r="Q2" s="1"/>
      <c r="R2" s="130"/>
      <c r="S2" s="130"/>
      <c r="Z2" s="5"/>
    </row>
    <row r="3" spans="1:26" ht="24.95" customHeight="1" x14ac:dyDescent="0.25">
      <c r="A3" s="178" t="s">
        <v>2</v>
      </c>
      <c r="B3" s="181" t="s">
        <v>3</v>
      </c>
      <c r="C3" s="184" t="s">
        <v>4</v>
      </c>
      <c r="D3" s="181" t="s">
        <v>5</v>
      </c>
      <c r="E3" s="187" t="s">
        <v>53</v>
      </c>
      <c r="F3" s="6" t="s">
        <v>6</v>
      </c>
      <c r="G3" s="189" t="s">
        <v>7</v>
      </c>
      <c r="H3" s="190"/>
      <c r="I3" s="7" t="s">
        <v>8</v>
      </c>
      <c r="N3" s="137"/>
      <c r="O3" s="137"/>
      <c r="P3" s="137"/>
      <c r="Q3" s="137"/>
      <c r="R3" s="130"/>
      <c r="S3" s="130"/>
      <c r="Z3" s="138"/>
    </row>
    <row r="4" spans="1:26" ht="12.75" customHeight="1" x14ac:dyDescent="0.25">
      <c r="A4" s="179"/>
      <c r="B4" s="182"/>
      <c r="C4" s="185"/>
      <c r="D4" s="182"/>
      <c r="E4" s="188"/>
      <c r="F4" s="8"/>
      <c r="G4" s="9" t="s">
        <v>9</v>
      </c>
      <c r="H4" s="10" t="s">
        <v>10</v>
      </c>
      <c r="I4" s="11"/>
      <c r="N4" s="139"/>
      <c r="O4" s="139"/>
      <c r="P4" s="139"/>
      <c r="Q4" s="139"/>
      <c r="R4" s="139"/>
      <c r="S4" s="140"/>
      <c r="T4" s="12"/>
      <c r="U4" s="12"/>
      <c r="V4" s="12"/>
      <c r="W4" s="12"/>
      <c r="X4" s="12"/>
      <c r="Y4" s="12"/>
      <c r="Z4" s="13"/>
    </row>
    <row r="5" spans="1:26" s="13" customFormat="1" ht="14.25" x14ac:dyDescent="0.2">
      <c r="A5" s="180"/>
      <c r="B5" s="183"/>
      <c r="C5" s="186"/>
      <c r="D5" s="183"/>
      <c r="E5" s="14" t="s">
        <v>11</v>
      </c>
      <c r="F5" s="15" t="s">
        <v>11</v>
      </c>
      <c r="G5" s="16" t="s">
        <v>11</v>
      </c>
      <c r="H5" s="17" t="s">
        <v>11</v>
      </c>
      <c r="I5" s="18"/>
      <c r="J5" s="19"/>
      <c r="K5" s="19"/>
      <c r="L5" s="19"/>
      <c r="M5" s="19"/>
      <c r="N5" s="139"/>
      <c r="O5" s="139"/>
      <c r="P5" s="139"/>
      <c r="Q5" s="139"/>
      <c r="R5" s="139"/>
      <c r="S5" s="140"/>
      <c r="T5" s="3"/>
      <c r="U5" s="3"/>
      <c r="V5" s="3"/>
      <c r="W5" s="3"/>
      <c r="X5" s="3"/>
      <c r="Y5" s="3"/>
      <c r="Z5" s="138"/>
    </row>
    <row r="6" spans="1:26" x14ac:dyDescent="0.25">
      <c r="A6" s="20">
        <v>13</v>
      </c>
      <c r="B6" s="21">
        <v>14</v>
      </c>
      <c r="C6" s="21">
        <v>15</v>
      </c>
      <c r="D6" s="21">
        <v>16</v>
      </c>
      <c r="E6" s="22">
        <v>17</v>
      </c>
      <c r="F6" s="21">
        <v>18</v>
      </c>
      <c r="G6" s="22">
        <v>19</v>
      </c>
      <c r="H6" s="23">
        <v>20</v>
      </c>
      <c r="I6" s="24">
        <v>21</v>
      </c>
      <c r="N6" s="139"/>
      <c r="O6" s="139"/>
      <c r="P6" s="139"/>
      <c r="Q6" s="139"/>
      <c r="R6" s="139"/>
      <c r="S6" s="139"/>
      <c r="Z6" s="138"/>
    </row>
    <row r="7" spans="1:26" ht="24.95" customHeight="1" x14ac:dyDescent="0.25">
      <c r="A7" s="25"/>
      <c r="B7" s="26"/>
      <c r="C7" s="27"/>
      <c r="D7" s="28"/>
      <c r="E7" s="29"/>
      <c r="F7" s="30"/>
      <c r="G7" s="31" t="str">
        <f>IF(OR($E7-$F7=0,$E7-$F7&gt;0)," ",$F7-$E7)</f>
        <v xml:space="preserve"> </v>
      </c>
      <c r="H7" s="32" t="str">
        <f>IF(OR($E7-$F7=0,$E7-$F7&lt;0)," ",$E7-$F7)</f>
        <v xml:space="preserve"> </v>
      </c>
      <c r="I7" s="33"/>
      <c r="N7" s="274"/>
      <c r="O7" s="274"/>
      <c r="P7" s="274"/>
      <c r="Q7" s="274"/>
      <c r="R7" s="274"/>
      <c r="S7" s="274"/>
      <c r="V7" s="276"/>
      <c r="W7" s="276"/>
      <c r="X7" s="276"/>
      <c r="Y7" s="276"/>
      <c r="Z7" s="276"/>
    </row>
    <row r="8" spans="1:26" ht="24.95" customHeight="1" x14ac:dyDescent="0.25">
      <c r="A8" s="34"/>
      <c r="B8" s="35"/>
      <c r="C8" s="36"/>
      <c r="D8" s="37"/>
      <c r="E8" s="38"/>
      <c r="F8" s="39"/>
      <c r="G8" s="40" t="str">
        <f t="shared" ref="G8:G25" si="0">IF(OR($E8-$F8=0,$E8-$F8&gt;0)," ",$F8-$E8)</f>
        <v xml:space="preserve"> </v>
      </c>
      <c r="H8" s="41" t="str">
        <f t="shared" ref="H8:H25" si="1">IF(OR($E8-$F8=0,$E8-$F8&lt;0)," ",$E8-$F8)</f>
        <v xml:space="preserve"> </v>
      </c>
      <c r="I8" s="42"/>
      <c r="N8" s="275"/>
      <c r="O8" s="275"/>
      <c r="P8" s="275"/>
      <c r="Q8" s="275"/>
      <c r="R8" s="275"/>
      <c r="S8" s="275"/>
      <c r="V8" s="277"/>
      <c r="W8" s="277"/>
      <c r="X8" s="277"/>
      <c r="Y8" s="277"/>
      <c r="Z8" s="277"/>
    </row>
    <row r="9" spans="1:26" s="1" customFormat="1" ht="17.100000000000001" customHeight="1" x14ac:dyDescent="0.25">
      <c r="A9" s="166"/>
      <c r="B9" s="168"/>
      <c r="C9" s="170"/>
      <c r="D9" s="172"/>
      <c r="E9" s="173"/>
      <c r="F9" s="175"/>
      <c r="G9" s="163" t="str">
        <f t="shared" si="0"/>
        <v xml:space="preserve"> </v>
      </c>
      <c r="H9" s="164" t="str">
        <f>IF(OR($E9-$F9=0,$E9-$F9&lt;0)," ",$E9-$F9)</f>
        <v xml:space="preserve"> </v>
      </c>
      <c r="I9" s="165"/>
      <c r="N9" s="146" t="s">
        <v>1</v>
      </c>
      <c r="O9" s="139"/>
      <c r="P9" s="139"/>
      <c r="Q9" s="139"/>
      <c r="R9" s="139"/>
      <c r="S9" s="141"/>
      <c r="T9" s="44"/>
      <c r="U9" s="44"/>
      <c r="V9" s="147" t="s">
        <v>40</v>
      </c>
      <c r="W9" s="135"/>
      <c r="X9" s="135"/>
      <c r="Y9" s="135"/>
      <c r="Z9" s="142"/>
    </row>
    <row r="10" spans="1:26" s="1" customFormat="1" ht="8.1" customHeight="1" x14ac:dyDescent="0.25">
      <c r="A10" s="167"/>
      <c r="B10" s="169"/>
      <c r="C10" s="171"/>
      <c r="D10" s="172"/>
      <c r="E10" s="174"/>
      <c r="F10" s="175"/>
      <c r="G10" s="163"/>
      <c r="H10" s="164"/>
      <c r="I10" s="165"/>
      <c r="N10" s="139"/>
      <c r="O10" s="139"/>
      <c r="P10" s="139"/>
      <c r="Q10" s="139"/>
      <c r="R10" s="139"/>
      <c r="S10" s="141"/>
      <c r="T10" s="44"/>
      <c r="U10" s="44"/>
      <c r="V10" s="135"/>
      <c r="W10" s="135"/>
      <c r="X10" s="135"/>
      <c r="Y10" s="135"/>
      <c r="Z10" s="142"/>
    </row>
    <row r="11" spans="1:26" ht="24.95" customHeight="1" x14ac:dyDescent="0.25">
      <c r="A11" s="34"/>
      <c r="B11" s="35"/>
      <c r="C11" s="36"/>
      <c r="D11" s="37"/>
      <c r="E11" s="38"/>
      <c r="F11" s="39"/>
      <c r="G11" s="40" t="str">
        <f t="shared" si="0"/>
        <v xml:space="preserve"> </v>
      </c>
      <c r="H11" s="41" t="str">
        <f t="shared" si="1"/>
        <v xml:space="preserve"> </v>
      </c>
      <c r="I11" s="42"/>
      <c r="N11" s="139"/>
      <c r="O11" s="139"/>
      <c r="P11" s="139"/>
      <c r="Q11" s="139"/>
      <c r="R11" s="139"/>
      <c r="S11" s="139"/>
      <c r="T11" s="44"/>
      <c r="U11" s="44"/>
      <c r="V11" s="273"/>
      <c r="W11" s="273"/>
      <c r="X11" s="273"/>
      <c r="Y11" s="273"/>
      <c r="Z11" s="273"/>
    </row>
    <row r="12" spans="1:26" ht="8.1" customHeight="1" x14ac:dyDescent="0.25">
      <c r="A12" s="166"/>
      <c r="B12" s="168"/>
      <c r="C12" s="170"/>
      <c r="D12" s="172"/>
      <c r="E12" s="173"/>
      <c r="F12" s="175"/>
      <c r="G12" s="163" t="str">
        <f t="shared" si="0"/>
        <v xml:space="preserve"> </v>
      </c>
      <c r="H12" s="164" t="str">
        <f>IF(OR($E12-$F12=0,$E12-$F12&lt;0)," ",$E12-$F12)</f>
        <v xml:space="preserve"> </v>
      </c>
      <c r="I12" s="165"/>
      <c r="N12" s="139"/>
      <c r="O12" s="139"/>
      <c r="P12" s="139"/>
      <c r="Q12" s="139"/>
      <c r="R12" s="139"/>
      <c r="S12" s="139"/>
      <c r="T12" s="44"/>
      <c r="U12" s="44"/>
      <c r="V12" s="289" t="s">
        <v>41</v>
      </c>
      <c r="W12" s="289"/>
      <c r="X12" s="289"/>
      <c r="Y12" s="289"/>
      <c r="Z12" s="289"/>
    </row>
    <row r="13" spans="1:26" ht="17.100000000000001" customHeight="1" x14ac:dyDescent="0.25">
      <c r="A13" s="167"/>
      <c r="B13" s="169"/>
      <c r="C13" s="171"/>
      <c r="D13" s="172"/>
      <c r="E13" s="174"/>
      <c r="F13" s="175"/>
      <c r="G13" s="163"/>
      <c r="H13" s="164"/>
      <c r="I13" s="165"/>
      <c r="N13" s="143"/>
      <c r="O13" s="140"/>
      <c r="P13" s="140"/>
      <c r="Q13" s="140"/>
      <c r="R13" s="140"/>
      <c r="S13" s="140"/>
      <c r="T13" s="44"/>
      <c r="U13" s="44"/>
      <c r="V13" s="289"/>
      <c r="W13" s="289"/>
      <c r="X13" s="289"/>
      <c r="Y13" s="289"/>
      <c r="Z13" s="289"/>
    </row>
    <row r="14" spans="1:26" ht="24.95" customHeight="1" x14ac:dyDescent="0.25">
      <c r="A14" s="34"/>
      <c r="B14" s="35"/>
      <c r="C14" s="36"/>
      <c r="D14" s="37"/>
      <c r="E14" s="38"/>
      <c r="F14" s="39"/>
      <c r="G14" s="40" t="str">
        <f t="shared" si="0"/>
        <v xml:space="preserve"> </v>
      </c>
      <c r="H14" s="41" t="str">
        <f t="shared" si="1"/>
        <v xml:space="preserve"> </v>
      </c>
      <c r="I14" s="42"/>
      <c r="N14" s="286"/>
      <c r="O14" s="286"/>
      <c r="P14" s="286"/>
      <c r="Q14" s="286"/>
      <c r="R14" s="286"/>
      <c r="S14" s="286"/>
      <c r="V14" s="288"/>
      <c r="W14" s="288"/>
      <c r="X14" s="288"/>
      <c r="Y14" s="288"/>
      <c r="Z14" s="288"/>
    </row>
    <row r="15" spans="1:26" ht="24.95" customHeight="1" x14ac:dyDescent="0.25">
      <c r="A15" s="34"/>
      <c r="B15" s="35"/>
      <c r="C15" s="36"/>
      <c r="D15" s="133"/>
      <c r="E15" s="38"/>
      <c r="F15" s="39"/>
      <c r="G15" s="40" t="str">
        <f t="shared" si="0"/>
        <v xml:space="preserve"> </v>
      </c>
      <c r="H15" s="41" t="str">
        <f t="shared" si="1"/>
        <v xml:space="preserve"> </v>
      </c>
      <c r="I15" s="42"/>
      <c r="N15" s="286"/>
      <c r="O15" s="286"/>
      <c r="P15" s="286"/>
      <c r="Q15" s="286"/>
      <c r="R15" s="286"/>
      <c r="S15" s="286"/>
      <c r="V15" s="136" t="s">
        <v>42</v>
      </c>
      <c r="W15" s="134"/>
      <c r="X15" s="134"/>
      <c r="Y15" s="134"/>
      <c r="Z15" s="144"/>
    </row>
    <row r="16" spans="1:26" ht="24.95" customHeight="1" x14ac:dyDescent="0.25">
      <c r="A16" s="34"/>
      <c r="B16" s="35"/>
      <c r="C16" s="36"/>
      <c r="D16" s="37"/>
      <c r="E16" s="38"/>
      <c r="F16" s="39"/>
      <c r="G16" s="40" t="str">
        <f t="shared" si="0"/>
        <v xml:space="preserve"> </v>
      </c>
      <c r="H16" s="41" t="str">
        <f t="shared" si="1"/>
        <v xml:space="preserve"> </v>
      </c>
      <c r="I16" s="42"/>
      <c r="N16" s="287"/>
      <c r="O16" s="287"/>
      <c r="P16" s="287"/>
      <c r="Q16" s="287"/>
      <c r="R16" s="287"/>
      <c r="S16" s="287"/>
      <c r="V16" s="273"/>
      <c r="W16" s="273"/>
      <c r="X16" s="273"/>
      <c r="Y16" s="273"/>
      <c r="Z16" s="273"/>
    </row>
    <row r="17" spans="1:26" ht="24.95" customHeight="1" x14ac:dyDescent="0.25">
      <c r="A17" s="34"/>
      <c r="B17" s="35"/>
      <c r="C17" s="36"/>
      <c r="D17" s="37"/>
      <c r="E17" s="38"/>
      <c r="F17" s="39"/>
      <c r="G17" s="40" t="str">
        <f t="shared" si="0"/>
        <v xml:space="preserve"> </v>
      </c>
      <c r="H17" s="41" t="str">
        <f t="shared" si="1"/>
        <v xml:space="preserve"> </v>
      </c>
      <c r="I17" s="42"/>
      <c r="N17" s="145" t="s">
        <v>44</v>
      </c>
      <c r="O17" s="139"/>
      <c r="P17" s="139"/>
      <c r="Q17" s="139"/>
      <c r="R17" s="139"/>
      <c r="S17" s="139"/>
      <c r="V17" s="136" t="s">
        <v>43</v>
      </c>
      <c r="W17" s="134"/>
      <c r="X17" s="134"/>
      <c r="Y17" s="134"/>
      <c r="Z17" s="144"/>
    </row>
    <row r="18" spans="1:26" ht="24.95" customHeight="1" x14ac:dyDescent="0.25">
      <c r="A18" s="34"/>
      <c r="B18" s="35"/>
      <c r="C18" s="36"/>
      <c r="D18" s="37"/>
      <c r="E18" s="38"/>
      <c r="F18" s="39"/>
      <c r="G18" s="40" t="str">
        <f t="shared" si="0"/>
        <v xml:space="preserve"> </v>
      </c>
      <c r="H18" s="41" t="str">
        <f t="shared" si="1"/>
        <v xml:space="preserve"> </v>
      </c>
      <c r="I18" s="42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24.95" customHeight="1" x14ac:dyDescent="0.25">
      <c r="A19" s="34"/>
      <c r="B19" s="35"/>
      <c r="C19" s="36"/>
      <c r="D19" s="37"/>
      <c r="E19" s="38"/>
      <c r="F19" s="39"/>
      <c r="G19" s="40" t="str">
        <f t="shared" si="0"/>
        <v xml:space="preserve"> </v>
      </c>
      <c r="H19" s="41" t="str">
        <f t="shared" si="1"/>
        <v xml:space="preserve"> </v>
      </c>
      <c r="I19" s="4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1:26" ht="24.95" customHeight="1" x14ac:dyDescent="0.25">
      <c r="A20" s="34"/>
      <c r="B20" s="35"/>
      <c r="C20" s="36"/>
      <c r="D20" s="37"/>
      <c r="E20" s="38"/>
      <c r="F20" s="39"/>
      <c r="G20" s="40" t="str">
        <f t="shared" si="0"/>
        <v xml:space="preserve"> </v>
      </c>
      <c r="H20" s="41" t="str">
        <f t="shared" si="1"/>
        <v xml:space="preserve"> </v>
      </c>
      <c r="I20" s="42"/>
    </row>
    <row r="21" spans="1:26" ht="24.95" customHeight="1" x14ac:dyDescent="0.25">
      <c r="A21" s="34"/>
      <c r="B21" s="35"/>
      <c r="C21" s="36"/>
      <c r="D21" s="37"/>
      <c r="E21" s="38"/>
      <c r="F21" s="39"/>
      <c r="G21" s="40" t="str">
        <f t="shared" si="0"/>
        <v xml:space="preserve"> </v>
      </c>
      <c r="H21" s="41" t="str">
        <f t="shared" si="1"/>
        <v xml:space="preserve"> </v>
      </c>
      <c r="I21" s="42"/>
    </row>
    <row r="22" spans="1:26" ht="24.95" customHeight="1" x14ac:dyDescent="0.25">
      <c r="A22" s="34"/>
      <c r="B22" s="35"/>
      <c r="C22" s="36"/>
      <c r="D22" s="37"/>
      <c r="E22" s="38"/>
      <c r="F22" s="39"/>
      <c r="G22" s="40" t="str">
        <f t="shared" si="0"/>
        <v xml:space="preserve"> </v>
      </c>
      <c r="H22" s="41" t="str">
        <f t="shared" si="1"/>
        <v xml:space="preserve"> </v>
      </c>
      <c r="I22" s="42"/>
      <c r="N22" s="284" t="s">
        <v>51</v>
      </c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</row>
    <row r="23" spans="1:26" ht="24.95" customHeight="1" x14ac:dyDescent="0.25">
      <c r="A23" s="34"/>
      <c r="B23" s="35"/>
      <c r="C23" s="36"/>
      <c r="D23" s="37"/>
      <c r="E23" s="38"/>
      <c r="F23" s="39"/>
      <c r="G23" s="40" t="str">
        <f t="shared" si="0"/>
        <v xml:space="preserve"> </v>
      </c>
      <c r="H23" s="41" t="str">
        <f t="shared" si="1"/>
        <v xml:space="preserve"> </v>
      </c>
      <c r="I23" s="42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</row>
    <row r="24" spans="1:26" ht="24.95" customHeight="1" x14ac:dyDescent="0.25">
      <c r="A24" s="34"/>
      <c r="B24" s="35"/>
      <c r="C24" s="36"/>
      <c r="D24" s="37"/>
      <c r="E24" s="38"/>
      <c r="F24" s="39"/>
      <c r="G24" s="40" t="str">
        <f t="shared" si="0"/>
        <v xml:space="preserve"> </v>
      </c>
      <c r="H24" s="41" t="str">
        <f t="shared" si="1"/>
        <v xml:space="preserve"> </v>
      </c>
      <c r="I24" s="4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4.95" customHeight="1" thickBot="1" x14ac:dyDescent="0.3">
      <c r="A25" s="45"/>
      <c r="B25" s="46"/>
      <c r="C25" s="47"/>
      <c r="D25" s="48"/>
      <c r="E25" s="49"/>
      <c r="F25" s="50"/>
      <c r="G25" s="51" t="str">
        <f t="shared" si="0"/>
        <v xml:space="preserve"> </v>
      </c>
      <c r="H25" s="52" t="str">
        <f t="shared" si="1"/>
        <v xml:space="preserve"> </v>
      </c>
      <c r="I25" s="5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6" ht="27" customHeight="1" x14ac:dyDescent="0.25">
      <c r="A26" s="54"/>
      <c r="B26" s="55"/>
      <c r="C26" s="56"/>
      <c r="D26" s="57" t="s">
        <v>12</v>
      </c>
      <c r="E26" s="58">
        <f>SUM(E7:E25)</f>
        <v>0</v>
      </c>
      <c r="F26" s="59">
        <f>SUM(F7:F25)</f>
        <v>0</v>
      </c>
      <c r="G26" s="60" t="str">
        <f>IF(OR($E26=" ",E26&gt;=F26)," ",$F26-$E26)</f>
        <v xml:space="preserve"> </v>
      </c>
      <c r="H26" s="61" t="str">
        <f>IF(OR($E26=" ",E26&lt;=F26)," ",$E26-$F26)</f>
        <v xml:space="preserve"> </v>
      </c>
      <c r="I26" s="62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27" customHeight="1" x14ac:dyDescent="0.25">
      <c r="A27" s="54"/>
      <c r="B27" s="63"/>
      <c r="C27" s="56"/>
      <c r="D27" s="64" t="s">
        <v>14</v>
      </c>
      <c r="E27" s="65" t="str">
        <f>IF(I555=0," ",I555)</f>
        <v xml:space="preserve"> </v>
      </c>
      <c r="F27" s="65" t="str">
        <f>IF(M555=0," ",M555)</f>
        <v xml:space="preserve"> </v>
      </c>
      <c r="G27" s="66" t="str">
        <f>IF(OR($E27=" ",E27&gt;=F27)," ",$F27-$E27)</f>
        <v xml:space="preserve"> </v>
      </c>
      <c r="H27" s="67" t="str">
        <f>IF(OR($E27=" ",E27&lt;=F27)," ",$E27-$F27)</f>
        <v xml:space="preserve"> </v>
      </c>
      <c r="I27" s="62"/>
      <c r="N27" s="149"/>
      <c r="O27" s="150"/>
      <c r="P27" s="150"/>
      <c r="Q27" s="149"/>
      <c r="R27" s="149"/>
      <c r="S27" s="149"/>
      <c r="T27" s="148"/>
      <c r="U27" s="148"/>
      <c r="V27" s="148"/>
      <c r="W27" s="148"/>
      <c r="X27" s="148"/>
      <c r="Y27" s="148"/>
      <c r="Z27" s="148"/>
    </row>
    <row r="28" spans="1:26" ht="27" customHeight="1" thickBot="1" x14ac:dyDescent="0.3">
      <c r="A28" s="68"/>
      <c r="B28" s="69"/>
      <c r="C28" s="70"/>
      <c r="D28" s="71" t="s">
        <v>15</v>
      </c>
      <c r="E28" s="72" t="str">
        <f>IF(M104=" "," ",E26-E27)</f>
        <v xml:space="preserve"> </v>
      </c>
      <c r="F28" s="161"/>
      <c r="G28" s="73"/>
      <c r="H28" s="74"/>
      <c r="I28" s="75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148"/>
    </row>
    <row r="29" spans="1:26" x14ac:dyDescent="0.25"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148"/>
    </row>
    <row r="30" spans="1:26" ht="14.25" customHeight="1" x14ac:dyDescent="0.25">
      <c r="A30" s="162" t="s">
        <v>16</v>
      </c>
      <c r="B30" s="162"/>
      <c r="C30" s="162"/>
      <c r="D30" s="162"/>
      <c r="E30" s="162"/>
      <c r="F30" s="162"/>
      <c r="G30" s="162"/>
      <c r="H30" s="162"/>
      <c r="I30" s="162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148"/>
    </row>
    <row r="31" spans="1:26" x14ac:dyDescent="0.25">
      <c r="A31" s="162"/>
      <c r="B31" s="162"/>
      <c r="C31" s="162"/>
      <c r="D31" s="162"/>
      <c r="E31" s="162"/>
      <c r="F31" s="162"/>
      <c r="G31" s="162"/>
      <c r="H31" s="162"/>
      <c r="I31" s="162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148"/>
    </row>
    <row r="32" spans="1:26" x14ac:dyDescent="0.25">
      <c r="B32" s="78"/>
      <c r="C32" s="78"/>
      <c r="D32" s="78"/>
      <c r="E32" s="79"/>
      <c r="F32" s="78"/>
      <c r="G32" s="78"/>
      <c r="H32" s="78"/>
      <c r="I32" s="78"/>
      <c r="N32" s="155" t="s">
        <v>45</v>
      </c>
      <c r="O32" s="150"/>
      <c r="P32" s="150"/>
      <c r="Q32" s="149"/>
      <c r="R32" s="149"/>
      <c r="S32" s="149"/>
      <c r="T32" s="148"/>
      <c r="U32" s="148"/>
      <c r="V32" s="148"/>
      <c r="W32" s="148"/>
      <c r="X32" s="148"/>
      <c r="Y32" s="148"/>
      <c r="Z32" s="148"/>
    </row>
    <row r="33" spans="1:26" ht="20.100000000000001" customHeight="1" x14ac:dyDescent="0.25">
      <c r="A33" s="80" t="s">
        <v>17</v>
      </c>
      <c r="B33" s="1"/>
      <c r="C33" s="1"/>
      <c r="D33" s="1"/>
      <c r="E33" s="81"/>
      <c r="F33" s="1"/>
      <c r="G33" s="1"/>
      <c r="H33" s="1"/>
      <c r="I33" s="1"/>
      <c r="N33" s="149"/>
      <c r="O33" s="150"/>
      <c r="P33" s="150"/>
      <c r="Q33" s="149"/>
      <c r="R33" s="149"/>
      <c r="S33" s="149"/>
      <c r="T33" s="148"/>
      <c r="U33" s="148"/>
      <c r="V33" s="148"/>
      <c r="W33" s="148"/>
      <c r="X33" s="148"/>
      <c r="Y33" s="148"/>
      <c r="Z33" s="148"/>
    </row>
    <row r="34" spans="1:26" s="83" customFormat="1" ht="12" customHeight="1" x14ac:dyDescent="0.25">
      <c r="A34" s="1"/>
      <c r="B34" s="1"/>
      <c r="C34" s="1"/>
      <c r="D34" s="1"/>
      <c r="E34" s="81"/>
      <c r="F34" s="1"/>
      <c r="G34" s="1"/>
      <c r="H34" s="1"/>
      <c r="I34" s="1"/>
      <c r="J34" s="82"/>
      <c r="K34" s="82"/>
      <c r="L34" s="82"/>
      <c r="M34" s="82"/>
      <c r="N34" s="156"/>
      <c r="O34" s="156"/>
      <c r="P34" s="156"/>
      <c r="Q34" s="156"/>
      <c r="R34" s="156"/>
      <c r="S34" s="156"/>
      <c r="T34" s="151"/>
      <c r="U34" s="151"/>
      <c r="V34" s="152"/>
      <c r="W34" s="152"/>
      <c r="X34" s="153"/>
      <c r="Y34" s="151"/>
      <c r="Z34" s="148"/>
    </row>
    <row r="35" spans="1:26" s="83" customFormat="1" ht="15" customHeight="1" x14ac:dyDescent="0.25">
      <c r="A35" s="1"/>
      <c r="B35" s="1"/>
      <c r="C35" s="1"/>
      <c r="D35" s="1"/>
      <c r="E35" s="81"/>
      <c r="F35" s="1"/>
      <c r="G35" s="1"/>
      <c r="H35" s="1"/>
      <c r="I35" s="1"/>
      <c r="J35" s="82"/>
      <c r="K35" s="82"/>
      <c r="L35" s="82"/>
      <c r="M35" s="82"/>
      <c r="N35" s="283"/>
      <c r="O35" s="283"/>
      <c r="P35" s="283"/>
      <c r="Q35" s="283"/>
      <c r="R35" s="283"/>
      <c r="S35" s="283"/>
      <c r="T35" s="151"/>
      <c r="U35" s="151"/>
      <c r="V35" s="152"/>
      <c r="W35" s="152"/>
      <c r="X35" s="153"/>
      <c r="Y35" s="151"/>
      <c r="Z35" s="148"/>
    </row>
    <row r="36" spans="1:26" s="5" customFormat="1" ht="12" customHeight="1" x14ac:dyDescent="0.25">
      <c r="A36" s="291"/>
      <c r="B36" s="292"/>
      <c r="C36" s="292"/>
      <c r="D36" s="292"/>
      <c r="E36" s="292"/>
      <c r="F36" s="292"/>
      <c r="G36" s="292"/>
      <c r="H36" s="292"/>
      <c r="I36" s="292"/>
      <c r="J36" s="85"/>
      <c r="K36" s="85"/>
      <c r="L36" s="85"/>
      <c r="M36" s="85"/>
      <c r="N36" s="155" t="s">
        <v>46</v>
      </c>
      <c r="O36" s="150"/>
      <c r="P36" s="150"/>
      <c r="Q36" s="149"/>
      <c r="R36" s="149"/>
      <c r="S36" s="149"/>
      <c r="T36" s="151"/>
      <c r="U36" s="151"/>
      <c r="V36" s="152"/>
      <c r="W36" s="152"/>
      <c r="X36" s="153"/>
      <c r="Y36" s="151"/>
      <c r="Z36" s="148"/>
    </row>
    <row r="37" spans="1:26" s="5" customFormat="1" ht="15" customHeight="1" x14ac:dyDescent="0.25">
      <c r="A37" s="291"/>
      <c r="B37" s="292"/>
      <c r="C37" s="292"/>
      <c r="D37" s="292"/>
      <c r="E37" s="292"/>
      <c r="F37" s="292"/>
      <c r="G37" s="292"/>
      <c r="H37" s="292"/>
      <c r="I37" s="292"/>
      <c r="J37" s="85"/>
      <c r="K37" s="85"/>
      <c r="L37" s="85"/>
      <c r="M37" s="85"/>
      <c r="N37" s="149"/>
      <c r="O37" s="150"/>
      <c r="P37" s="150"/>
      <c r="Q37" s="149"/>
      <c r="R37" s="149"/>
      <c r="S37" s="149"/>
      <c r="T37" s="151"/>
      <c r="U37" s="151"/>
      <c r="V37" s="152"/>
      <c r="W37" s="152"/>
      <c r="X37" s="153"/>
      <c r="Y37" s="151"/>
      <c r="Z37" s="148"/>
    </row>
    <row r="38" spans="1:26" ht="12" customHeight="1" x14ac:dyDescent="0.25">
      <c r="A38" s="291"/>
      <c r="B38" s="292"/>
      <c r="C38" s="292"/>
      <c r="D38" s="292"/>
      <c r="E38" s="292"/>
      <c r="F38" s="292"/>
      <c r="G38" s="292"/>
      <c r="H38" s="292"/>
      <c r="I38" s="292"/>
      <c r="N38" s="149"/>
      <c r="O38" s="150"/>
      <c r="P38" s="150"/>
      <c r="Q38" s="149"/>
      <c r="R38" s="149"/>
      <c r="S38" s="149"/>
      <c r="T38" s="151"/>
      <c r="U38" s="151"/>
      <c r="V38" s="152"/>
      <c r="W38" s="152"/>
      <c r="X38" s="153"/>
      <c r="Y38" s="151"/>
      <c r="Z38" s="148"/>
    </row>
    <row r="39" spans="1:26" ht="15" customHeight="1" x14ac:dyDescent="0.25">
      <c r="A39" s="293"/>
      <c r="B39" s="294"/>
      <c r="C39" s="294"/>
      <c r="D39" s="294"/>
      <c r="E39" s="294"/>
      <c r="F39" s="294"/>
      <c r="G39" s="294"/>
      <c r="H39" s="294"/>
      <c r="I39" s="294"/>
      <c r="N39" s="283"/>
      <c r="O39" s="283"/>
      <c r="P39" s="283"/>
      <c r="Q39" s="283"/>
      <c r="R39" s="283"/>
      <c r="S39" s="283"/>
      <c r="T39" s="151"/>
      <c r="U39" s="151"/>
      <c r="V39" s="152"/>
      <c r="W39" s="152"/>
      <c r="X39" s="153"/>
      <c r="Y39" s="151"/>
      <c r="Z39" s="148"/>
    </row>
    <row r="40" spans="1:26" ht="24.95" customHeight="1" x14ac:dyDescent="0.25">
      <c r="A40" s="158" t="s">
        <v>56</v>
      </c>
      <c r="B40" s="157"/>
      <c r="C40" s="157"/>
      <c r="D40" s="157"/>
      <c r="E40" s="157"/>
      <c r="F40" s="157"/>
      <c r="G40" s="157"/>
      <c r="H40" s="157"/>
      <c r="I40" s="157"/>
      <c r="N40" s="155" t="s">
        <v>47</v>
      </c>
      <c r="O40" s="150"/>
      <c r="P40" s="150"/>
      <c r="Q40" s="149"/>
      <c r="R40" s="149"/>
      <c r="S40" s="149"/>
      <c r="T40" s="151"/>
      <c r="U40" s="151"/>
      <c r="V40" s="152"/>
      <c r="W40" s="152"/>
      <c r="X40" s="153"/>
      <c r="Y40" s="151"/>
      <c r="Z40" s="148"/>
    </row>
    <row r="41" spans="1:26" s="86" customFormat="1" ht="24.95" customHeight="1" x14ac:dyDescent="0.2">
      <c r="J41" s="84"/>
      <c r="K41" s="84"/>
      <c r="L41" s="84"/>
      <c r="M41" s="84"/>
      <c r="N41" s="149"/>
      <c r="O41" s="149"/>
      <c r="P41" s="149"/>
      <c r="Q41" s="154"/>
      <c r="R41" s="154"/>
      <c r="S41" s="154"/>
      <c r="T41" s="151"/>
      <c r="U41" s="151"/>
      <c r="V41" s="152"/>
      <c r="W41" s="152" t="s">
        <v>13</v>
      </c>
      <c r="X41" s="153"/>
      <c r="Y41" s="151"/>
      <c r="Z41" s="154"/>
    </row>
    <row r="42" spans="1:26" s="86" customFormat="1" ht="20.100000000000001" customHeight="1" x14ac:dyDescent="0.2">
      <c r="A42" s="87" t="s">
        <v>18</v>
      </c>
      <c r="B42" s="88"/>
      <c r="C42" s="88"/>
      <c r="D42" s="88"/>
      <c r="E42" s="88"/>
      <c r="F42" s="88"/>
      <c r="G42" s="88"/>
      <c r="H42" s="88"/>
      <c r="I42" s="89"/>
      <c r="J42" s="84"/>
      <c r="K42" s="84"/>
      <c r="L42" s="84"/>
      <c r="M42" s="84"/>
      <c r="N42" s="282"/>
      <c r="O42" s="282"/>
      <c r="P42" s="282"/>
      <c r="Q42" s="282"/>
      <c r="R42" s="282"/>
      <c r="S42" s="282"/>
      <c r="T42" s="151"/>
      <c r="U42" s="151"/>
      <c r="V42" s="152"/>
      <c r="W42" s="152"/>
      <c r="X42" s="153"/>
      <c r="Y42" s="151"/>
      <c r="Z42" s="154"/>
    </row>
    <row r="43" spans="1:26" ht="26.1" customHeight="1" x14ac:dyDescent="0.25">
      <c r="A43" s="90" t="s">
        <v>19</v>
      </c>
      <c r="B43" s="220" t="s">
        <v>20</v>
      </c>
      <c r="C43" s="220"/>
      <c r="D43" s="220"/>
      <c r="E43" s="220"/>
      <c r="F43" s="220"/>
      <c r="G43" s="220"/>
      <c r="H43" s="220"/>
      <c r="I43" s="221"/>
      <c r="N43" s="155" t="s">
        <v>48</v>
      </c>
      <c r="O43" s="149"/>
      <c r="P43" s="149"/>
      <c r="Q43" s="154"/>
      <c r="R43" s="154"/>
      <c r="S43" s="154"/>
      <c r="T43" s="151"/>
      <c r="U43" s="151"/>
      <c r="V43" s="152"/>
      <c r="W43" s="152"/>
      <c r="X43" s="153"/>
      <c r="Y43" s="151"/>
      <c r="Z43" s="154"/>
    </row>
    <row r="44" spans="1:26" ht="5.0999999999999996" customHeight="1" x14ac:dyDescent="0.25">
      <c r="A44" s="91"/>
      <c r="B44" s="63"/>
      <c r="C44" s="92"/>
      <c r="D44" s="1"/>
      <c r="E44" s="1"/>
      <c r="F44" s="1"/>
      <c r="G44" s="1"/>
      <c r="H44" s="1"/>
      <c r="I44" s="93"/>
      <c r="N44" s="149"/>
      <c r="O44" s="149"/>
      <c r="P44" s="149"/>
      <c r="Q44" s="149"/>
      <c r="R44" s="149"/>
      <c r="S44" s="149"/>
      <c r="T44" s="151"/>
      <c r="U44" s="151"/>
      <c r="V44" s="152"/>
      <c r="W44" s="152"/>
      <c r="X44" s="153"/>
      <c r="Y44" s="151"/>
      <c r="Z44" s="148"/>
    </row>
    <row r="45" spans="1:26" ht="26.1" customHeight="1" x14ac:dyDescent="0.25">
      <c r="A45" s="90" t="s">
        <v>21</v>
      </c>
      <c r="B45" s="191" t="s">
        <v>22</v>
      </c>
      <c r="C45" s="191"/>
      <c r="D45" s="191"/>
      <c r="E45" s="191"/>
      <c r="F45" s="191"/>
      <c r="G45" s="191"/>
      <c r="H45" s="191"/>
      <c r="I45" s="192"/>
      <c r="N45" s="280"/>
      <c r="O45" s="280"/>
      <c r="P45" s="280"/>
      <c r="Q45" s="280"/>
      <c r="R45" s="280"/>
      <c r="S45" s="280"/>
      <c r="T45" s="151"/>
      <c r="U45" s="151"/>
      <c r="V45" s="151"/>
      <c r="W45" s="151"/>
      <c r="X45" s="151"/>
      <c r="Y45" s="151"/>
      <c r="Z45" s="148"/>
    </row>
    <row r="46" spans="1:26" ht="5.0999999999999996" customHeight="1" x14ac:dyDescent="0.25">
      <c r="A46" s="94"/>
      <c r="B46" s="1"/>
      <c r="C46" s="1"/>
      <c r="D46" s="1"/>
      <c r="E46" s="81"/>
      <c r="F46" s="1"/>
      <c r="G46" s="1"/>
      <c r="H46" s="1"/>
      <c r="I46" s="95"/>
      <c r="N46" s="281"/>
      <c r="O46" s="281"/>
      <c r="P46" s="281"/>
      <c r="Q46" s="281"/>
      <c r="R46" s="281"/>
      <c r="S46" s="281"/>
      <c r="T46" s="151"/>
      <c r="U46" s="151"/>
      <c r="V46" s="151"/>
      <c r="W46" s="151"/>
      <c r="X46" s="151"/>
      <c r="Y46" s="151"/>
      <c r="Z46" s="148"/>
    </row>
    <row r="47" spans="1:26" ht="12.95" customHeight="1" x14ac:dyDescent="0.25">
      <c r="A47" s="90" t="s">
        <v>23</v>
      </c>
      <c r="B47" s="191" t="s">
        <v>55</v>
      </c>
      <c r="C47" s="191"/>
      <c r="D47" s="191"/>
      <c r="E47" s="191"/>
      <c r="F47" s="191"/>
      <c r="G47" s="191"/>
      <c r="H47" s="191"/>
      <c r="I47" s="192"/>
      <c r="N47" s="155" t="s">
        <v>49</v>
      </c>
      <c r="O47" s="149"/>
      <c r="P47" s="149"/>
      <c r="Q47" s="149"/>
      <c r="R47" s="149"/>
      <c r="S47" s="149"/>
      <c r="T47" s="151"/>
      <c r="U47" s="151"/>
      <c r="V47" s="151"/>
      <c r="W47" s="151"/>
      <c r="X47" s="151"/>
      <c r="Y47" s="151"/>
      <c r="Z47" s="148"/>
    </row>
    <row r="48" spans="1:26" ht="5.0999999999999996" customHeight="1" x14ac:dyDescent="0.25">
      <c r="A48" s="90"/>
      <c r="B48" s="191"/>
      <c r="C48" s="191"/>
      <c r="D48" s="191"/>
      <c r="E48" s="191"/>
      <c r="F48" s="191"/>
      <c r="G48" s="191"/>
      <c r="H48" s="191"/>
      <c r="I48" s="192"/>
      <c r="N48" s="149"/>
      <c r="O48" s="149"/>
      <c r="P48" s="149"/>
      <c r="Q48" s="149"/>
      <c r="R48" s="149"/>
      <c r="S48" s="149"/>
      <c r="T48" s="151"/>
      <c r="U48" s="151"/>
      <c r="V48" s="151"/>
      <c r="W48" s="151"/>
      <c r="X48" s="151"/>
      <c r="Y48" s="151"/>
      <c r="Z48" s="148"/>
    </row>
    <row r="49" spans="1:26" ht="12.95" customHeight="1" x14ac:dyDescent="0.25">
      <c r="A49" s="90"/>
      <c r="B49" s="191"/>
      <c r="C49" s="191"/>
      <c r="D49" s="191"/>
      <c r="E49" s="191"/>
      <c r="F49" s="191"/>
      <c r="G49" s="191"/>
      <c r="H49" s="191"/>
      <c r="I49" s="192"/>
      <c r="N49" s="149"/>
      <c r="O49" s="149"/>
      <c r="P49" s="149"/>
      <c r="Q49" s="149"/>
      <c r="R49" s="149"/>
      <c r="S49" s="149"/>
      <c r="T49" s="151"/>
      <c r="U49" s="151"/>
      <c r="V49" s="151"/>
      <c r="W49" s="151"/>
      <c r="X49" s="151"/>
      <c r="Y49" s="151"/>
      <c r="Z49" s="148"/>
    </row>
    <row r="50" spans="1:26" ht="5.0999999999999996" customHeight="1" x14ac:dyDescent="0.25">
      <c r="A50" s="90"/>
      <c r="B50" s="97"/>
      <c r="C50" s="97"/>
      <c r="D50" s="97"/>
      <c r="E50" s="97"/>
      <c r="F50" s="97"/>
      <c r="G50" s="97"/>
      <c r="H50" s="97"/>
      <c r="I50" s="98"/>
      <c r="N50" s="149"/>
      <c r="O50" s="149"/>
      <c r="P50" s="149"/>
      <c r="Q50" s="149"/>
      <c r="R50" s="149"/>
      <c r="S50" s="149"/>
      <c r="T50" s="151"/>
      <c r="U50" s="151"/>
      <c r="V50" s="151"/>
      <c r="W50" s="151"/>
      <c r="X50" s="151"/>
      <c r="Y50" s="151"/>
      <c r="Z50" s="148"/>
    </row>
    <row r="51" spans="1:26" ht="12.95" customHeight="1" x14ac:dyDescent="0.25">
      <c r="A51" s="90" t="s">
        <v>24</v>
      </c>
      <c r="B51" s="191" t="s">
        <v>54</v>
      </c>
      <c r="C51" s="191"/>
      <c r="D51" s="191"/>
      <c r="E51" s="191"/>
      <c r="F51" s="191"/>
      <c r="G51" s="191"/>
      <c r="H51" s="191"/>
      <c r="I51" s="192"/>
      <c r="N51" s="278"/>
      <c r="O51" s="278"/>
      <c r="P51" s="278"/>
      <c r="Q51" s="278"/>
      <c r="R51" s="278"/>
      <c r="S51" s="278"/>
      <c r="T51" s="151"/>
      <c r="U51" s="151"/>
      <c r="V51" s="151"/>
      <c r="W51" s="151"/>
      <c r="X51" s="151"/>
      <c r="Y51" s="151"/>
      <c r="Z51" s="148"/>
    </row>
    <row r="52" spans="1:26" ht="5.0999999999999996" customHeight="1" x14ac:dyDescent="0.25">
      <c r="A52" s="90"/>
      <c r="B52" s="191"/>
      <c r="C52" s="191"/>
      <c r="D52" s="191"/>
      <c r="E52" s="191"/>
      <c r="F52" s="191"/>
      <c r="G52" s="191"/>
      <c r="H52" s="191"/>
      <c r="I52" s="192"/>
      <c r="N52" s="279"/>
      <c r="O52" s="279"/>
      <c r="P52" s="279"/>
      <c r="Q52" s="279"/>
      <c r="R52" s="279"/>
      <c r="S52" s="279"/>
      <c r="T52" s="151"/>
      <c r="U52" s="151"/>
      <c r="V52" s="151"/>
      <c r="W52" s="151"/>
      <c r="X52" s="151"/>
      <c r="Y52" s="151"/>
      <c r="Z52" s="148"/>
    </row>
    <row r="53" spans="1:26" ht="12.95" customHeight="1" x14ac:dyDescent="0.25">
      <c r="A53" s="90"/>
      <c r="B53" s="191"/>
      <c r="C53" s="191"/>
      <c r="D53" s="191"/>
      <c r="E53" s="191"/>
      <c r="F53" s="191"/>
      <c r="G53" s="191"/>
      <c r="H53" s="191"/>
      <c r="I53" s="192"/>
      <c r="N53" s="155" t="s">
        <v>50</v>
      </c>
      <c r="O53" s="149"/>
      <c r="P53" s="149"/>
      <c r="Q53" s="149"/>
      <c r="R53" s="149"/>
      <c r="S53" s="149"/>
      <c r="T53" s="151"/>
      <c r="U53" s="151"/>
      <c r="V53" s="151"/>
      <c r="W53" s="151"/>
      <c r="X53" s="151"/>
      <c r="Y53" s="151"/>
      <c r="Z53" s="148"/>
    </row>
    <row r="54" spans="1:26" ht="5.0999999999999996" customHeight="1" x14ac:dyDescent="0.25">
      <c r="A54" s="90"/>
      <c r="B54" s="191"/>
      <c r="C54" s="191"/>
      <c r="D54" s="191"/>
      <c r="E54" s="191"/>
      <c r="F54" s="191"/>
      <c r="G54" s="191"/>
      <c r="H54" s="191"/>
      <c r="I54" s="192"/>
      <c r="N54" s="149"/>
      <c r="O54" s="149"/>
      <c r="P54" s="149"/>
      <c r="Q54" s="149"/>
      <c r="R54" s="149"/>
      <c r="S54" s="149"/>
      <c r="T54" s="151"/>
      <c r="U54" s="151"/>
      <c r="V54" s="151"/>
      <c r="W54" s="151"/>
      <c r="X54" s="151"/>
      <c r="Y54" s="151"/>
      <c r="Z54" s="148"/>
    </row>
    <row r="55" spans="1:26" ht="20.100000000000001" customHeight="1" x14ac:dyDescent="0.25">
      <c r="A55" s="99"/>
      <c r="B55" s="193"/>
      <c r="C55" s="193"/>
      <c r="D55" s="193"/>
      <c r="E55" s="193"/>
      <c r="F55" s="193"/>
      <c r="G55" s="193"/>
      <c r="H55" s="193"/>
      <c r="I55" s="194"/>
      <c r="N55" s="43"/>
      <c r="O55" s="43"/>
      <c r="P55" s="43"/>
      <c r="Q55" s="43"/>
      <c r="R55" s="43"/>
      <c r="S55" s="43"/>
      <c r="T55" s="96"/>
      <c r="U55" s="96"/>
      <c r="V55" s="96"/>
      <c r="W55" s="96"/>
      <c r="X55" s="96"/>
      <c r="Y55" s="96"/>
      <c r="Z55" s="1"/>
    </row>
    <row r="56" spans="1:26" ht="30" customHeight="1" x14ac:dyDescent="0.25">
      <c r="A56" s="195" t="str">
        <f>" - 3 -"</f>
        <v xml:space="preserve"> - 3 -</v>
      </c>
      <c r="B56" s="195"/>
      <c r="C56" s="195"/>
      <c r="D56" s="195"/>
      <c r="E56" s="195"/>
      <c r="F56" s="195"/>
      <c r="G56" s="195"/>
      <c r="H56" s="195"/>
      <c r="I56" s="195"/>
      <c r="N56" s="196" t="str">
        <f>"- 1 -"</f>
        <v>- 1 -</v>
      </c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</row>
    <row r="57" spans="1:26" s="5" customFormat="1" ht="35.1" customHeight="1" thickBot="1" x14ac:dyDescent="0.3">
      <c r="A57" s="177" t="s">
        <v>25</v>
      </c>
      <c r="B57" s="177"/>
      <c r="C57" s="177"/>
      <c r="D57" s="177"/>
      <c r="E57" s="177"/>
      <c r="F57" s="177"/>
      <c r="G57" s="177"/>
      <c r="H57" s="177"/>
      <c r="I57" s="197"/>
      <c r="J57" s="100"/>
      <c r="K57" s="100"/>
      <c r="L57" s="100"/>
      <c r="M57" s="100"/>
      <c r="N57" s="176" t="s">
        <v>25</v>
      </c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</row>
    <row r="58" spans="1:26" s="102" customFormat="1" ht="29.25" customHeight="1" x14ac:dyDescent="0.25">
      <c r="A58" s="178" t="s">
        <v>26</v>
      </c>
      <c r="B58" s="181" t="s">
        <v>3</v>
      </c>
      <c r="C58" s="184" t="s">
        <v>4</v>
      </c>
      <c r="D58" s="250" t="s">
        <v>52</v>
      </c>
      <c r="E58" s="201"/>
      <c r="F58" s="201"/>
      <c r="G58" s="201"/>
      <c r="H58" s="202"/>
      <c r="I58" s="252" t="s">
        <v>53</v>
      </c>
      <c r="J58" s="253"/>
      <c r="K58" s="101"/>
      <c r="L58" s="101"/>
      <c r="M58" s="253" t="s">
        <v>27</v>
      </c>
      <c r="N58" s="253"/>
      <c r="O58" s="253"/>
      <c r="P58" s="253"/>
      <c r="Q58" s="254"/>
      <c r="R58" s="198" t="s">
        <v>28</v>
      </c>
      <c r="S58" s="190"/>
      <c r="T58" s="190"/>
      <c r="U58" s="199"/>
      <c r="V58" s="200" t="s">
        <v>29</v>
      </c>
      <c r="W58" s="201"/>
      <c r="X58" s="201"/>
      <c r="Y58" s="201"/>
      <c r="Z58" s="202"/>
    </row>
    <row r="59" spans="1:26" s="103" customFormat="1" x14ac:dyDescent="0.2">
      <c r="A59" s="179"/>
      <c r="B59" s="182"/>
      <c r="C59" s="185"/>
      <c r="D59" s="251"/>
      <c r="E59" s="204"/>
      <c r="F59" s="204"/>
      <c r="G59" s="204"/>
      <c r="H59" s="205"/>
      <c r="I59" s="209" t="s">
        <v>11</v>
      </c>
      <c r="J59" s="210"/>
      <c r="K59" s="101"/>
      <c r="L59" s="101"/>
      <c r="M59" s="204" t="s">
        <v>11</v>
      </c>
      <c r="N59" s="204"/>
      <c r="O59" s="204"/>
      <c r="P59" s="204"/>
      <c r="Q59" s="205"/>
      <c r="R59" s="209" t="s">
        <v>11</v>
      </c>
      <c r="S59" s="211"/>
      <c r="T59" s="212" t="s">
        <v>30</v>
      </c>
      <c r="U59" s="213"/>
      <c r="V59" s="203"/>
      <c r="W59" s="204"/>
      <c r="X59" s="204"/>
      <c r="Y59" s="204"/>
      <c r="Z59" s="205"/>
    </row>
    <row r="60" spans="1:26" s="103" customFormat="1" ht="23.1" customHeight="1" x14ac:dyDescent="0.25">
      <c r="A60" s="180"/>
      <c r="B60" s="183"/>
      <c r="C60" s="186"/>
      <c r="D60" s="255" t="s">
        <v>31</v>
      </c>
      <c r="E60" s="256"/>
      <c r="F60" s="255" t="s">
        <v>32</v>
      </c>
      <c r="G60" s="257"/>
      <c r="H60" s="258"/>
      <c r="I60" s="214" t="s">
        <v>33</v>
      </c>
      <c r="J60" s="215"/>
      <c r="K60" s="102"/>
      <c r="L60" s="102"/>
      <c r="M60" s="216" t="s">
        <v>34</v>
      </c>
      <c r="N60" s="217"/>
      <c r="O60" s="218" t="s">
        <v>35</v>
      </c>
      <c r="P60" s="216"/>
      <c r="Q60" s="219"/>
      <c r="R60" s="104" t="s">
        <v>9</v>
      </c>
      <c r="S60" s="105" t="s">
        <v>10</v>
      </c>
      <c r="T60" s="222" t="str">
        <f>"+ / -"</f>
        <v>+ / -</v>
      </c>
      <c r="U60" s="223"/>
      <c r="V60" s="206"/>
      <c r="W60" s="207"/>
      <c r="X60" s="207"/>
      <c r="Y60" s="207"/>
      <c r="Z60" s="208"/>
    </row>
    <row r="61" spans="1:26" s="108" customFormat="1" ht="12.75" x14ac:dyDescent="0.2">
      <c r="A61" s="106">
        <v>1</v>
      </c>
      <c r="B61" s="21">
        <v>2</v>
      </c>
      <c r="C61" s="21">
        <v>3</v>
      </c>
      <c r="D61" s="243">
        <v>4</v>
      </c>
      <c r="E61" s="244"/>
      <c r="F61" s="243">
        <v>5</v>
      </c>
      <c r="G61" s="245"/>
      <c r="H61" s="246"/>
      <c r="I61" s="247">
        <v>6</v>
      </c>
      <c r="J61" s="245"/>
      <c r="K61" s="107"/>
      <c r="L61" s="107"/>
      <c r="M61" s="245">
        <v>7</v>
      </c>
      <c r="N61" s="244"/>
      <c r="O61" s="243">
        <v>8</v>
      </c>
      <c r="P61" s="245"/>
      <c r="Q61" s="246"/>
      <c r="R61" s="106">
        <v>9</v>
      </c>
      <c r="S61" s="21">
        <v>10</v>
      </c>
      <c r="T61" s="248">
        <v>11</v>
      </c>
      <c r="U61" s="249"/>
      <c r="V61" s="224">
        <v>12</v>
      </c>
      <c r="W61" s="225"/>
      <c r="X61" s="225"/>
      <c r="Y61" s="225"/>
      <c r="Z61" s="226"/>
    </row>
    <row r="62" spans="1:26" s="114" customFormat="1" ht="20.100000000000001" customHeight="1" x14ac:dyDescent="0.25">
      <c r="A62" s="109"/>
      <c r="B62" s="110"/>
      <c r="C62" s="110"/>
      <c r="D62" s="227" t="str">
        <f t="shared" ref="D62:D103" si="2">IF($A62="x","Z W I S C H E N S U M M E  von Ansatz"," ")</f>
        <v xml:space="preserve"> </v>
      </c>
      <c r="E62" s="228"/>
      <c r="F62" s="229" t="str">
        <f>IF(A62="x","hier Ansatzbezeichnung eingeben;  z.B. 'Personal'"," ")</f>
        <v xml:space="preserve"> </v>
      </c>
      <c r="G62" s="230"/>
      <c r="H62" s="231"/>
      <c r="I62" s="232" t="str">
        <f>IF(A62="x","hier SOLL eintragen"," ")</f>
        <v xml:space="preserve"> </v>
      </c>
      <c r="J62" s="233"/>
      <c r="K62" s="111"/>
      <c r="L62" s="111"/>
      <c r="M62" s="233"/>
      <c r="N62" s="234"/>
      <c r="O62" s="235" t="str">
        <f>IF(A62="x",SUM(M$62:N62)," ")</f>
        <v xml:space="preserve"> </v>
      </c>
      <c r="P62" s="236"/>
      <c r="Q62" s="237"/>
      <c r="R62" s="112" t="str">
        <f>IF(OR(I62=0,I62=" ",I62&gt;=O62)," ",O62-I62)</f>
        <v xml:space="preserve"> </v>
      </c>
      <c r="S62" s="113" t="str">
        <f>IF(OR(I62=0,I62=" ",I62&lt;=O62)," ",I62-O62)</f>
        <v xml:space="preserve"> </v>
      </c>
      <c r="T62" s="238" t="str">
        <f>IF(AND(R62&lt;&gt;" ",R62&gt;0),R62/I62,IF(AND(S62&lt;&gt;" ",S62&gt;0),-S62/I62," "))</f>
        <v xml:space="preserve"> </v>
      </c>
      <c r="U62" s="239"/>
      <c r="V62" s="240"/>
      <c r="W62" s="241"/>
      <c r="X62" s="241"/>
      <c r="Y62" s="241"/>
      <c r="Z62" s="242"/>
    </row>
    <row r="63" spans="1:26" s="114" customFormat="1" ht="20.100000000000001" customHeight="1" x14ac:dyDescent="0.25">
      <c r="A63" s="109"/>
      <c r="B63" s="110"/>
      <c r="C63" s="110"/>
      <c r="D63" s="227" t="str">
        <f t="shared" si="2"/>
        <v xml:space="preserve"> </v>
      </c>
      <c r="E63" s="228"/>
      <c r="F63" s="229" t="str">
        <f>IF(A63="x","hier Ansatzbezeichnung eingeben;  z.B. 'Personal'"," ")</f>
        <v xml:space="preserve"> </v>
      </c>
      <c r="G63" s="230"/>
      <c r="H63" s="231"/>
      <c r="I63" s="232" t="str">
        <f>IF(A63="x","hier SOLL eintragen"," ")</f>
        <v xml:space="preserve"> </v>
      </c>
      <c r="J63" s="233"/>
      <c r="K63" s="111"/>
      <c r="L63" s="111"/>
      <c r="M63" s="233"/>
      <c r="N63" s="234"/>
      <c r="O63" s="235" t="str">
        <f>IF(A63="x",SUM(M$62:N63)-SUM(O$62:O62)," ")</f>
        <v xml:space="preserve"> </v>
      </c>
      <c r="P63" s="236"/>
      <c r="Q63" s="237"/>
      <c r="R63" s="112" t="str">
        <f>IF(OR(I63=0,I63=" ",I63&gt;=O63)," ",O63-I63)</f>
        <v xml:space="preserve"> </v>
      </c>
      <c r="S63" s="113" t="str">
        <f>IF(OR(I63=0,I63=" ",I63&lt;=O63)," ",I63-O63)</f>
        <v xml:space="preserve"> </v>
      </c>
      <c r="T63" s="238" t="str">
        <f>IF(AND(R63&lt;&gt;" ",R63&gt;0),R63/I63,IF(AND(S63&lt;&gt;" ",S63&gt;0),-S63/I63," "))</f>
        <v xml:space="preserve"> </v>
      </c>
      <c r="U63" s="239"/>
      <c r="V63" s="240"/>
      <c r="W63" s="241"/>
      <c r="X63" s="241"/>
      <c r="Y63" s="241"/>
      <c r="Z63" s="242"/>
    </row>
    <row r="64" spans="1:26" s="114" customFormat="1" ht="20.100000000000001" customHeight="1" x14ac:dyDescent="0.25">
      <c r="A64" s="109"/>
      <c r="B64" s="110"/>
      <c r="C64" s="110"/>
      <c r="D64" s="227" t="str">
        <f t="shared" si="2"/>
        <v xml:space="preserve"> </v>
      </c>
      <c r="E64" s="228"/>
      <c r="F64" s="229" t="str">
        <f t="shared" ref="F64:F102" si="3">IF(A64="x","hier Ansatzbezeichnung eingeben;  z.B. 'Personal'"," ")</f>
        <v xml:space="preserve"> </v>
      </c>
      <c r="G64" s="230"/>
      <c r="H64" s="231"/>
      <c r="I64" s="232" t="str">
        <f t="shared" ref="I64:I102" si="4">IF(A64="x","hier SOLL eintragen"," ")</f>
        <v xml:space="preserve"> </v>
      </c>
      <c r="J64" s="233"/>
      <c r="K64" s="111"/>
      <c r="L64" s="111"/>
      <c r="M64" s="233"/>
      <c r="N64" s="234"/>
      <c r="O64" s="235" t="str">
        <f>IF(A64="x",SUM(M$62:N64)-SUM(O$62:O63)," ")</f>
        <v xml:space="preserve"> </v>
      </c>
      <c r="P64" s="236"/>
      <c r="Q64" s="237"/>
      <c r="R64" s="112" t="str">
        <f t="shared" ref="R64:R102" si="5">IF(OR(I64=0,I64=" ",I64&gt;=O64)," ",O64-I64)</f>
        <v xml:space="preserve"> </v>
      </c>
      <c r="S64" s="113" t="str">
        <f t="shared" ref="S64:S102" si="6">IF(OR(I64=0,I64=" ",I64&lt;=O64)," ",I64-O64)</f>
        <v xml:space="preserve"> </v>
      </c>
      <c r="T64" s="238" t="str">
        <f t="shared" ref="T64:T102" si="7">IF(AND(R64&lt;&gt;" ",R64&gt;0),R64/I64,IF(AND(S64&lt;&gt;" ",S64&gt;0),-S64/I64," "))</f>
        <v xml:space="preserve"> </v>
      </c>
      <c r="U64" s="239"/>
      <c r="V64" s="240"/>
      <c r="W64" s="241"/>
      <c r="X64" s="241"/>
      <c r="Y64" s="241"/>
      <c r="Z64" s="242"/>
    </row>
    <row r="65" spans="1:26" s="114" customFormat="1" ht="20.100000000000001" customHeight="1" x14ac:dyDescent="0.25">
      <c r="A65" s="109"/>
      <c r="B65" s="110"/>
      <c r="C65" s="110"/>
      <c r="D65" s="227" t="str">
        <f t="shared" si="2"/>
        <v xml:space="preserve"> </v>
      </c>
      <c r="E65" s="228"/>
      <c r="F65" s="229" t="str">
        <f t="shared" si="3"/>
        <v xml:space="preserve"> </v>
      </c>
      <c r="G65" s="230"/>
      <c r="H65" s="231"/>
      <c r="I65" s="232" t="str">
        <f t="shared" si="4"/>
        <v xml:space="preserve"> </v>
      </c>
      <c r="J65" s="233"/>
      <c r="K65" s="111"/>
      <c r="L65" s="111"/>
      <c r="M65" s="233"/>
      <c r="N65" s="234"/>
      <c r="O65" s="235" t="str">
        <f>IF(A65="x",SUM(M$62:N65)-SUM(O$62:O64)," ")</f>
        <v xml:space="preserve"> </v>
      </c>
      <c r="P65" s="236"/>
      <c r="Q65" s="237"/>
      <c r="R65" s="112" t="str">
        <f t="shared" si="5"/>
        <v xml:space="preserve"> </v>
      </c>
      <c r="S65" s="113" t="str">
        <f t="shared" si="6"/>
        <v xml:space="preserve"> </v>
      </c>
      <c r="T65" s="238" t="str">
        <f t="shared" si="7"/>
        <v xml:space="preserve"> </v>
      </c>
      <c r="U65" s="239"/>
      <c r="V65" s="240"/>
      <c r="W65" s="241"/>
      <c r="X65" s="241"/>
      <c r="Y65" s="241"/>
      <c r="Z65" s="242"/>
    </row>
    <row r="66" spans="1:26" s="114" customFormat="1" ht="20.100000000000001" customHeight="1" x14ac:dyDescent="0.25">
      <c r="A66" s="109"/>
      <c r="B66" s="110"/>
      <c r="C66" s="110"/>
      <c r="D66" s="227" t="str">
        <f t="shared" si="2"/>
        <v xml:space="preserve"> </v>
      </c>
      <c r="E66" s="228"/>
      <c r="F66" s="229" t="str">
        <f t="shared" si="3"/>
        <v xml:space="preserve"> </v>
      </c>
      <c r="G66" s="230"/>
      <c r="H66" s="231"/>
      <c r="I66" s="232" t="str">
        <f t="shared" si="4"/>
        <v xml:space="preserve"> </v>
      </c>
      <c r="J66" s="233"/>
      <c r="K66" s="111"/>
      <c r="L66" s="111"/>
      <c r="M66" s="233"/>
      <c r="N66" s="234"/>
      <c r="O66" s="235" t="str">
        <f>IF(A66="x",SUM(M$62:N66)-SUM(O$62:O65)," ")</f>
        <v xml:space="preserve"> </v>
      </c>
      <c r="P66" s="236"/>
      <c r="Q66" s="237"/>
      <c r="R66" s="112" t="str">
        <f t="shared" si="5"/>
        <v xml:space="preserve"> </v>
      </c>
      <c r="S66" s="113" t="str">
        <f t="shared" si="6"/>
        <v xml:space="preserve"> </v>
      </c>
      <c r="T66" s="238" t="str">
        <f t="shared" si="7"/>
        <v xml:space="preserve"> </v>
      </c>
      <c r="U66" s="239"/>
      <c r="V66" s="240"/>
      <c r="W66" s="241"/>
      <c r="X66" s="241"/>
      <c r="Y66" s="241"/>
      <c r="Z66" s="242"/>
    </row>
    <row r="67" spans="1:26" s="114" customFormat="1" ht="20.100000000000001" customHeight="1" x14ac:dyDescent="0.25">
      <c r="A67" s="109"/>
      <c r="B67" s="110"/>
      <c r="C67" s="110"/>
      <c r="D67" s="227" t="str">
        <f t="shared" si="2"/>
        <v xml:space="preserve"> </v>
      </c>
      <c r="E67" s="228"/>
      <c r="F67" s="229" t="str">
        <f t="shared" si="3"/>
        <v xml:space="preserve"> </v>
      </c>
      <c r="G67" s="230"/>
      <c r="H67" s="231"/>
      <c r="I67" s="232" t="str">
        <f t="shared" si="4"/>
        <v xml:space="preserve"> </v>
      </c>
      <c r="J67" s="233"/>
      <c r="K67" s="111"/>
      <c r="L67" s="111"/>
      <c r="M67" s="233"/>
      <c r="N67" s="234"/>
      <c r="O67" s="235" t="str">
        <f>IF(A67="x",SUM(M$62:N67)-SUM(O$62:O66)," ")</f>
        <v xml:space="preserve"> </v>
      </c>
      <c r="P67" s="236"/>
      <c r="Q67" s="237"/>
      <c r="R67" s="112" t="str">
        <f t="shared" si="5"/>
        <v xml:space="preserve"> </v>
      </c>
      <c r="S67" s="113" t="str">
        <f t="shared" si="6"/>
        <v xml:space="preserve"> </v>
      </c>
      <c r="T67" s="238" t="str">
        <f t="shared" si="7"/>
        <v xml:space="preserve"> </v>
      </c>
      <c r="U67" s="239"/>
      <c r="V67" s="240"/>
      <c r="W67" s="241"/>
      <c r="X67" s="241"/>
      <c r="Y67" s="241"/>
      <c r="Z67" s="242"/>
    </row>
    <row r="68" spans="1:26" s="114" customFormat="1" ht="20.100000000000001" customHeight="1" x14ac:dyDescent="0.25">
      <c r="A68" s="109"/>
      <c r="B68" s="110"/>
      <c r="C68" s="110"/>
      <c r="D68" s="227" t="str">
        <f t="shared" si="2"/>
        <v xml:space="preserve"> </v>
      </c>
      <c r="E68" s="228"/>
      <c r="F68" s="229" t="str">
        <f t="shared" si="3"/>
        <v xml:space="preserve"> </v>
      </c>
      <c r="G68" s="230"/>
      <c r="H68" s="231"/>
      <c r="I68" s="232" t="str">
        <f t="shared" si="4"/>
        <v xml:space="preserve"> </v>
      </c>
      <c r="J68" s="233"/>
      <c r="K68" s="111"/>
      <c r="L68" s="111"/>
      <c r="M68" s="233"/>
      <c r="N68" s="234"/>
      <c r="O68" s="235" t="str">
        <f>IF(A68="x",SUM(M$62:N68)-SUM(O$62:O67)," ")</f>
        <v xml:space="preserve"> </v>
      </c>
      <c r="P68" s="236"/>
      <c r="Q68" s="237"/>
      <c r="R68" s="112" t="str">
        <f t="shared" si="5"/>
        <v xml:space="preserve"> </v>
      </c>
      <c r="S68" s="113" t="str">
        <f t="shared" si="6"/>
        <v xml:space="preserve"> </v>
      </c>
      <c r="T68" s="238" t="str">
        <f t="shared" si="7"/>
        <v xml:space="preserve"> </v>
      </c>
      <c r="U68" s="239"/>
      <c r="V68" s="240"/>
      <c r="W68" s="241"/>
      <c r="X68" s="241"/>
      <c r="Y68" s="241"/>
      <c r="Z68" s="242"/>
    </row>
    <row r="69" spans="1:26" s="114" customFormat="1" ht="20.100000000000001" customHeight="1" x14ac:dyDescent="0.25">
      <c r="A69" s="109"/>
      <c r="B69" s="110"/>
      <c r="C69" s="110"/>
      <c r="D69" s="227" t="str">
        <f t="shared" si="2"/>
        <v xml:space="preserve"> </v>
      </c>
      <c r="E69" s="228"/>
      <c r="F69" s="229" t="str">
        <f t="shared" si="3"/>
        <v xml:space="preserve"> </v>
      </c>
      <c r="G69" s="230"/>
      <c r="H69" s="231"/>
      <c r="I69" s="232" t="str">
        <f t="shared" si="4"/>
        <v xml:space="preserve"> </v>
      </c>
      <c r="J69" s="233"/>
      <c r="K69" s="111"/>
      <c r="L69" s="111"/>
      <c r="M69" s="233"/>
      <c r="N69" s="234"/>
      <c r="O69" s="235" t="str">
        <f>IF(A69="x",SUM(M$62:N69)-SUM(O$62:O68)," ")</f>
        <v xml:space="preserve"> </v>
      </c>
      <c r="P69" s="236"/>
      <c r="Q69" s="237"/>
      <c r="R69" s="112" t="str">
        <f t="shared" si="5"/>
        <v xml:space="preserve"> </v>
      </c>
      <c r="S69" s="113" t="str">
        <f t="shared" si="6"/>
        <v xml:space="preserve"> </v>
      </c>
      <c r="T69" s="238" t="str">
        <f t="shared" si="7"/>
        <v xml:space="preserve"> </v>
      </c>
      <c r="U69" s="239"/>
      <c r="V69" s="240"/>
      <c r="W69" s="241"/>
      <c r="X69" s="241"/>
      <c r="Y69" s="241"/>
      <c r="Z69" s="242"/>
    </row>
    <row r="70" spans="1:26" s="114" customFormat="1" ht="20.100000000000001" customHeight="1" x14ac:dyDescent="0.25">
      <c r="A70" s="109"/>
      <c r="B70" s="110"/>
      <c r="C70" s="110"/>
      <c r="D70" s="227" t="str">
        <f t="shared" si="2"/>
        <v xml:space="preserve"> </v>
      </c>
      <c r="E70" s="228"/>
      <c r="F70" s="229" t="str">
        <f t="shared" si="3"/>
        <v xml:space="preserve"> </v>
      </c>
      <c r="G70" s="230"/>
      <c r="H70" s="231"/>
      <c r="I70" s="232" t="str">
        <f t="shared" si="4"/>
        <v xml:space="preserve"> </v>
      </c>
      <c r="J70" s="233"/>
      <c r="K70" s="111"/>
      <c r="L70" s="111"/>
      <c r="M70" s="233"/>
      <c r="N70" s="234"/>
      <c r="O70" s="235" t="str">
        <f>IF(A70="x",SUM(M$62:N70)-SUM(O$62:O69)," ")</f>
        <v xml:space="preserve"> </v>
      </c>
      <c r="P70" s="236"/>
      <c r="Q70" s="237"/>
      <c r="R70" s="112" t="str">
        <f t="shared" si="5"/>
        <v xml:space="preserve"> </v>
      </c>
      <c r="S70" s="113" t="str">
        <f t="shared" si="6"/>
        <v xml:space="preserve"> </v>
      </c>
      <c r="T70" s="238" t="str">
        <f t="shared" si="7"/>
        <v xml:space="preserve"> </v>
      </c>
      <c r="U70" s="239"/>
      <c r="V70" s="240"/>
      <c r="W70" s="241"/>
      <c r="X70" s="241"/>
      <c r="Y70" s="241"/>
      <c r="Z70" s="242"/>
    </row>
    <row r="71" spans="1:26" s="114" customFormat="1" ht="20.100000000000001" customHeight="1" x14ac:dyDescent="0.25">
      <c r="A71" s="109"/>
      <c r="B71" s="110"/>
      <c r="C71" s="110"/>
      <c r="D71" s="227" t="str">
        <f t="shared" si="2"/>
        <v xml:space="preserve"> </v>
      </c>
      <c r="E71" s="228"/>
      <c r="F71" s="229" t="str">
        <f t="shared" si="3"/>
        <v xml:space="preserve"> </v>
      </c>
      <c r="G71" s="230"/>
      <c r="H71" s="231"/>
      <c r="I71" s="232" t="str">
        <f t="shared" si="4"/>
        <v xml:space="preserve"> </v>
      </c>
      <c r="J71" s="233"/>
      <c r="K71" s="111"/>
      <c r="L71" s="111"/>
      <c r="M71" s="233"/>
      <c r="N71" s="234"/>
      <c r="O71" s="235" t="str">
        <f>IF(A71="x",SUM(M$62:N71)-SUM(O$62:O70)," ")</f>
        <v xml:space="preserve"> </v>
      </c>
      <c r="P71" s="236"/>
      <c r="Q71" s="237"/>
      <c r="R71" s="112" t="str">
        <f t="shared" si="5"/>
        <v xml:space="preserve"> </v>
      </c>
      <c r="S71" s="113" t="str">
        <f t="shared" si="6"/>
        <v xml:space="preserve"> </v>
      </c>
      <c r="T71" s="238" t="str">
        <f t="shared" si="7"/>
        <v xml:space="preserve"> </v>
      </c>
      <c r="U71" s="239"/>
      <c r="V71" s="240"/>
      <c r="W71" s="241"/>
      <c r="X71" s="241"/>
      <c r="Y71" s="241"/>
      <c r="Z71" s="242"/>
    </row>
    <row r="72" spans="1:26" s="114" customFormat="1" ht="20.100000000000001" customHeight="1" x14ac:dyDescent="0.25">
      <c r="A72" s="109"/>
      <c r="B72" s="110"/>
      <c r="C72" s="110"/>
      <c r="D72" s="227" t="str">
        <f t="shared" si="2"/>
        <v xml:space="preserve"> </v>
      </c>
      <c r="E72" s="228"/>
      <c r="F72" s="229" t="str">
        <f t="shared" si="3"/>
        <v xml:space="preserve"> </v>
      </c>
      <c r="G72" s="230"/>
      <c r="H72" s="231"/>
      <c r="I72" s="232" t="str">
        <f t="shared" si="4"/>
        <v xml:space="preserve"> </v>
      </c>
      <c r="J72" s="233"/>
      <c r="K72" s="111"/>
      <c r="L72" s="111"/>
      <c r="M72" s="233"/>
      <c r="N72" s="234"/>
      <c r="O72" s="235" t="str">
        <f>IF(A72="x",SUM(M$62:N72)-SUM(O$62:O71)," ")</f>
        <v xml:space="preserve"> </v>
      </c>
      <c r="P72" s="236"/>
      <c r="Q72" s="237"/>
      <c r="R72" s="112" t="str">
        <f t="shared" si="5"/>
        <v xml:space="preserve"> </v>
      </c>
      <c r="S72" s="113" t="str">
        <f t="shared" si="6"/>
        <v xml:space="preserve"> </v>
      </c>
      <c r="T72" s="238" t="str">
        <f t="shared" si="7"/>
        <v xml:space="preserve"> </v>
      </c>
      <c r="U72" s="239"/>
      <c r="V72" s="240"/>
      <c r="W72" s="241"/>
      <c r="X72" s="241"/>
      <c r="Y72" s="241"/>
      <c r="Z72" s="242"/>
    </row>
    <row r="73" spans="1:26" s="114" customFormat="1" ht="20.100000000000001" customHeight="1" x14ac:dyDescent="0.25">
      <c r="A73" s="109"/>
      <c r="B73" s="110"/>
      <c r="C73" s="110"/>
      <c r="D73" s="227" t="str">
        <f t="shared" si="2"/>
        <v xml:space="preserve"> </v>
      </c>
      <c r="E73" s="228"/>
      <c r="F73" s="229" t="str">
        <f t="shared" si="3"/>
        <v xml:space="preserve"> </v>
      </c>
      <c r="G73" s="230"/>
      <c r="H73" s="231"/>
      <c r="I73" s="232" t="str">
        <f t="shared" si="4"/>
        <v xml:space="preserve"> </v>
      </c>
      <c r="J73" s="233"/>
      <c r="K73" s="111"/>
      <c r="L73" s="111"/>
      <c r="M73" s="233"/>
      <c r="N73" s="234"/>
      <c r="O73" s="235" t="str">
        <f>IF(A73="x",SUM(M$62:N73)-SUM(O$62:O72)," ")</f>
        <v xml:space="preserve"> </v>
      </c>
      <c r="P73" s="236"/>
      <c r="Q73" s="237"/>
      <c r="R73" s="112" t="str">
        <f t="shared" si="5"/>
        <v xml:space="preserve"> </v>
      </c>
      <c r="S73" s="113" t="str">
        <f t="shared" si="6"/>
        <v xml:space="preserve"> </v>
      </c>
      <c r="T73" s="238" t="str">
        <f t="shared" si="7"/>
        <v xml:space="preserve"> </v>
      </c>
      <c r="U73" s="239"/>
      <c r="V73" s="240"/>
      <c r="W73" s="241"/>
      <c r="X73" s="241"/>
      <c r="Y73" s="241"/>
      <c r="Z73" s="242"/>
    </row>
    <row r="74" spans="1:26" s="114" customFormat="1" ht="20.100000000000001" customHeight="1" x14ac:dyDescent="0.25">
      <c r="A74" s="109"/>
      <c r="B74" s="110"/>
      <c r="C74" s="110"/>
      <c r="D74" s="227" t="str">
        <f t="shared" si="2"/>
        <v xml:space="preserve"> </v>
      </c>
      <c r="E74" s="228"/>
      <c r="F74" s="229" t="str">
        <f t="shared" si="3"/>
        <v xml:space="preserve"> </v>
      </c>
      <c r="G74" s="230"/>
      <c r="H74" s="231"/>
      <c r="I74" s="232" t="str">
        <f t="shared" si="4"/>
        <v xml:space="preserve"> </v>
      </c>
      <c r="J74" s="233"/>
      <c r="K74" s="111"/>
      <c r="L74" s="111"/>
      <c r="M74" s="233"/>
      <c r="N74" s="234"/>
      <c r="O74" s="235" t="str">
        <f>IF(A74="x",SUM(M$62:N74)-SUM(O$62:O73)," ")</f>
        <v xml:space="preserve"> </v>
      </c>
      <c r="P74" s="236"/>
      <c r="Q74" s="237"/>
      <c r="R74" s="112" t="str">
        <f t="shared" si="5"/>
        <v xml:space="preserve"> </v>
      </c>
      <c r="S74" s="113" t="str">
        <f t="shared" si="6"/>
        <v xml:space="preserve"> </v>
      </c>
      <c r="T74" s="238" t="str">
        <f t="shared" si="7"/>
        <v xml:space="preserve"> </v>
      </c>
      <c r="U74" s="239"/>
      <c r="V74" s="240"/>
      <c r="W74" s="241"/>
      <c r="X74" s="241"/>
      <c r="Y74" s="241"/>
      <c r="Z74" s="242"/>
    </row>
    <row r="75" spans="1:26" s="114" customFormat="1" ht="20.100000000000001" customHeight="1" x14ac:dyDescent="0.25">
      <c r="A75" s="109"/>
      <c r="B75" s="110"/>
      <c r="C75" s="110"/>
      <c r="D75" s="227" t="str">
        <f t="shared" si="2"/>
        <v xml:space="preserve"> </v>
      </c>
      <c r="E75" s="228"/>
      <c r="F75" s="229" t="str">
        <f t="shared" si="3"/>
        <v xml:space="preserve"> </v>
      </c>
      <c r="G75" s="230"/>
      <c r="H75" s="231"/>
      <c r="I75" s="232" t="str">
        <f t="shared" si="4"/>
        <v xml:space="preserve"> </v>
      </c>
      <c r="J75" s="233"/>
      <c r="K75" s="111"/>
      <c r="L75" s="111"/>
      <c r="M75" s="233"/>
      <c r="N75" s="234"/>
      <c r="O75" s="235" t="str">
        <f>IF(A75="x",SUM(M$62:N75)-SUM(O$62:O74)," ")</f>
        <v xml:space="preserve"> </v>
      </c>
      <c r="P75" s="236"/>
      <c r="Q75" s="237"/>
      <c r="R75" s="112" t="str">
        <f t="shared" si="5"/>
        <v xml:space="preserve"> </v>
      </c>
      <c r="S75" s="113" t="str">
        <f t="shared" si="6"/>
        <v xml:space="preserve"> </v>
      </c>
      <c r="T75" s="238" t="str">
        <f t="shared" si="7"/>
        <v xml:space="preserve"> </v>
      </c>
      <c r="U75" s="239"/>
      <c r="V75" s="240"/>
      <c r="W75" s="241"/>
      <c r="X75" s="241"/>
      <c r="Y75" s="241"/>
      <c r="Z75" s="242"/>
    </row>
    <row r="76" spans="1:26" s="114" customFormat="1" ht="20.100000000000001" customHeight="1" x14ac:dyDescent="0.25">
      <c r="A76" s="109"/>
      <c r="B76" s="110"/>
      <c r="C76" s="110"/>
      <c r="D76" s="227" t="str">
        <f t="shared" si="2"/>
        <v xml:space="preserve"> </v>
      </c>
      <c r="E76" s="228"/>
      <c r="F76" s="229" t="str">
        <f t="shared" si="3"/>
        <v xml:space="preserve"> </v>
      </c>
      <c r="G76" s="230"/>
      <c r="H76" s="231"/>
      <c r="I76" s="232" t="str">
        <f t="shared" si="4"/>
        <v xml:space="preserve"> </v>
      </c>
      <c r="J76" s="233"/>
      <c r="K76" s="111"/>
      <c r="L76" s="111"/>
      <c r="M76" s="233"/>
      <c r="N76" s="234"/>
      <c r="O76" s="235" t="str">
        <f>IF(A76="x",SUM(M$62:N76)-SUM(O$62:O75)," ")</f>
        <v xml:space="preserve"> </v>
      </c>
      <c r="P76" s="236"/>
      <c r="Q76" s="237"/>
      <c r="R76" s="112" t="str">
        <f t="shared" si="5"/>
        <v xml:space="preserve"> </v>
      </c>
      <c r="S76" s="113" t="str">
        <f t="shared" si="6"/>
        <v xml:space="preserve"> </v>
      </c>
      <c r="T76" s="238" t="str">
        <f t="shared" si="7"/>
        <v xml:space="preserve"> </v>
      </c>
      <c r="U76" s="239"/>
      <c r="V76" s="240"/>
      <c r="W76" s="241"/>
      <c r="X76" s="241"/>
      <c r="Y76" s="241"/>
      <c r="Z76" s="242"/>
    </row>
    <row r="77" spans="1:26" s="114" customFormat="1" ht="20.100000000000001" customHeight="1" x14ac:dyDescent="0.25">
      <c r="A77" s="109"/>
      <c r="B77" s="110"/>
      <c r="C77" s="110"/>
      <c r="D77" s="227" t="str">
        <f t="shared" si="2"/>
        <v xml:space="preserve"> </v>
      </c>
      <c r="E77" s="228"/>
      <c r="F77" s="229" t="str">
        <f t="shared" si="3"/>
        <v xml:space="preserve"> </v>
      </c>
      <c r="G77" s="230"/>
      <c r="H77" s="231"/>
      <c r="I77" s="232" t="str">
        <f t="shared" si="4"/>
        <v xml:space="preserve"> </v>
      </c>
      <c r="J77" s="233"/>
      <c r="K77" s="111"/>
      <c r="L77" s="111"/>
      <c r="M77" s="233"/>
      <c r="N77" s="234"/>
      <c r="O77" s="235" t="str">
        <f>IF(A77="x",SUM(M$62:N77)-SUM(O$62:O76)," ")</f>
        <v xml:space="preserve"> </v>
      </c>
      <c r="P77" s="236"/>
      <c r="Q77" s="237"/>
      <c r="R77" s="112" t="str">
        <f t="shared" si="5"/>
        <v xml:space="preserve"> </v>
      </c>
      <c r="S77" s="113" t="str">
        <f t="shared" si="6"/>
        <v xml:space="preserve"> </v>
      </c>
      <c r="T77" s="238" t="str">
        <f t="shared" si="7"/>
        <v xml:space="preserve"> </v>
      </c>
      <c r="U77" s="239"/>
      <c r="V77" s="240"/>
      <c r="W77" s="241"/>
      <c r="X77" s="241"/>
      <c r="Y77" s="241"/>
      <c r="Z77" s="242"/>
    </row>
    <row r="78" spans="1:26" s="114" customFormat="1" ht="20.100000000000001" customHeight="1" x14ac:dyDescent="0.25">
      <c r="A78" s="109"/>
      <c r="B78" s="110"/>
      <c r="C78" s="110"/>
      <c r="D78" s="227" t="str">
        <f t="shared" si="2"/>
        <v xml:space="preserve"> </v>
      </c>
      <c r="E78" s="228"/>
      <c r="F78" s="229" t="str">
        <f t="shared" si="3"/>
        <v xml:space="preserve"> </v>
      </c>
      <c r="G78" s="230"/>
      <c r="H78" s="231"/>
      <c r="I78" s="232" t="str">
        <f t="shared" si="4"/>
        <v xml:space="preserve"> </v>
      </c>
      <c r="J78" s="233"/>
      <c r="K78" s="111"/>
      <c r="L78" s="111"/>
      <c r="M78" s="233"/>
      <c r="N78" s="234"/>
      <c r="O78" s="235" t="str">
        <f>IF(A78="x",SUM(M$62:N78)-SUM(O$62:O77)," ")</f>
        <v xml:space="preserve"> </v>
      </c>
      <c r="P78" s="236"/>
      <c r="Q78" s="237"/>
      <c r="R78" s="112" t="str">
        <f t="shared" si="5"/>
        <v xml:space="preserve"> </v>
      </c>
      <c r="S78" s="113" t="str">
        <f t="shared" si="6"/>
        <v xml:space="preserve"> </v>
      </c>
      <c r="T78" s="238" t="str">
        <f t="shared" si="7"/>
        <v xml:space="preserve"> </v>
      </c>
      <c r="U78" s="239"/>
      <c r="V78" s="240"/>
      <c r="W78" s="241"/>
      <c r="X78" s="241"/>
      <c r="Y78" s="241"/>
      <c r="Z78" s="242"/>
    </row>
    <row r="79" spans="1:26" s="114" customFormat="1" ht="20.100000000000001" customHeight="1" x14ac:dyDescent="0.25">
      <c r="A79" s="109"/>
      <c r="B79" s="110"/>
      <c r="C79" s="110"/>
      <c r="D79" s="227" t="str">
        <f t="shared" si="2"/>
        <v xml:space="preserve"> </v>
      </c>
      <c r="E79" s="228"/>
      <c r="F79" s="229" t="str">
        <f t="shared" si="3"/>
        <v xml:space="preserve"> </v>
      </c>
      <c r="G79" s="230"/>
      <c r="H79" s="231"/>
      <c r="I79" s="232" t="str">
        <f t="shared" si="4"/>
        <v xml:space="preserve"> </v>
      </c>
      <c r="J79" s="233"/>
      <c r="K79" s="111"/>
      <c r="L79" s="111"/>
      <c r="M79" s="233"/>
      <c r="N79" s="234"/>
      <c r="O79" s="235" t="str">
        <f>IF(A79="x",SUM(M$62:N79)-SUM(O$62:O78)," ")</f>
        <v xml:space="preserve"> </v>
      </c>
      <c r="P79" s="236"/>
      <c r="Q79" s="237"/>
      <c r="R79" s="112" t="str">
        <f t="shared" si="5"/>
        <v xml:space="preserve"> </v>
      </c>
      <c r="S79" s="113" t="str">
        <f t="shared" si="6"/>
        <v xml:space="preserve"> </v>
      </c>
      <c r="T79" s="238" t="str">
        <f t="shared" si="7"/>
        <v xml:space="preserve"> </v>
      </c>
      <c r="U79" s="239"/>
      <c r="V79" s="240"/>
      <c r="W79" s="241"/>
      <c r="X79" s="241"/>
      <c r="Y79" s="241"/>
      <c r="Z79" s="242"/>
    </row>
    <row r="80" spans="1:26" s="114" customFormat="1" ht="20.100000000000001" customHeight="1" x14ac:dyDescent="0.25">
      <c r="A80" s="109"/>
      <c r="B80" s="110"/>
      <c r="C80" s="110"/>
      <c r="D80" s="227" t="str">
        <f t="shared" si="2"/>
        <v xml:space="preserve"> </v>
      </c>
      <c r="E80" s="228"/>
      <c r="F80" s="229" t="str">
        <f t="shared" si="3"/>
        <v xml:space="preserve"> </v>
      </c>
      <c r="G80" s="230"/>
      <c r="H80" s="231"/>
      <c r="I80" s="232"/>
      <c r="J80" s="233"/>
      <c r="K80" s="111"/>
      <c r="L80" s="111"/>
      <c r="M80" s="233"/>
      <c r="N80" s="234"/>
      <c r="O80" s="235" t="str">
        <f>IF(A80="x",SUM(M$62:N80)-SUM(O$62:O79)," ")</f>
        <v xml:space="preserve"> </v>
      </c>
      <c r="P80" s="236"/>
      <c r="Q80" s="237"/>
      <c r="R80" s="112" t="str">
        <f t="shared" si="5"/>
        <v xml:space="preserve"> </v>
      </c>
      <c r="S80" s="113" t="str">
        <f t="shared" si="6"/>
        <v xml:space="preserve"> </v>
      </c>
      <c r="T80" s="238" t="str">
        <f t="shared" si="7"/>
        <v xml:space="preserve"> </v>
      </c>
      <c r="U80" s="239"/>
      <c r="V80" s="240"/>
      <c r="W80" s="241"/>
      <c r="X80" s="241"/>
      <c r="Y80" s="241"/>
      <c r="Z80" s="242"/>
    </row>
    <row r="81" spans="1:26" s="114" customFormat="1" ht="20.100000000000001" customHeight="1" x14ac:dyDescent="0.25">
      <c r="A81" s="109"/>
      <c r="B81" s="110"/>
      <c r="C81" s="110"/>
      <c r="D81" s="227" t="str">
        <f t="shared" si="2"/>
        <v xml:space="preserve"> </v>
      </c>
      <c r="E81" s="228"/>
      <c r="F81" s="229" t="str">
        <f t="shared" si="3"/>
        <v xml:space="preserve"> </v>
      </c>
      <c r="G81" s="230"/>
      <c r="H81" s="231"/>
      <c r="I81" s="232" t="str">
        <f t="shared" si="4"/>
        <v xml:space="preserve"> </v>
      </c>
      <c r="J81" s="233"/>
      <c r="K81" s="111"/>
      <c r="L81" s="111"/>
      <c r="M81" s="233"/>
      <c r="N81" s="234"/>
      <c r="O81" s="235" t="str">
        <f>IF(A81="x",SUM(M$62:N81)-SUM(O$62:O80)," ")</f>
        <v xml:space="preserve"> </v>
      </c>
      <c r="P81" s="236"/>
      <c r="Q81" s="237"/>
      <c r="R81" s="112" t="str">
        <f t="shared" si="5"/>
        <v xml:space="preserve"> </v>
      </c>
      <c r="S81" s="113" t="str">
        <f t="shared" si="6"/>
        <v xml:space="preserve"> </v>
      </c>
      <c r="T81" s="238" t="str">
        <f t="shared" si="7"/>
        <v xml:space="preserve"> </v>
      </c>
      <c r="U81" s="239"/>
      <c r="V81" s="240"/>
      <c r="W81" s="241"/>
      <c r="X81" s="241"/>
      <c r="Y81" s="241"/>
      <c r="Z81" s="242"/>
    </row>
    <row r="82" spans="1:26" s="114" customFormat="1" ht="20.100000000000001" customHeight="1" x14ac:dyDescent="0.25">
      <c r="A82" s="109"/>
      <c r="B82" s="110"/>
      <c r="C82" s="110"/>
      <c r="D82" s="227" t="str">
        <f t="shared" si="2"/>
        <v xml:space="preserve"> </v>
      </c>
      <c r="E82" s="228"/>
      <c r="F82" s="229" t="str">
        <f t="shared" si="3"/>
        <v xml:space="preserve"> </v>
      </c>
      <c r="G82" s="230"/>
      <c r="H82" s="231"/>
      <c r="I82" s="232" t="str">
        <f t="shared" si="4"/>
        <v xml:space="preserve"> </v>
      </c>
      <c r="J82" s="233"/>
      <c r="K82" s="111"/>
      <c r="L82" s="111"/>
      <c r="M82" s="233"/>
      <c r="N82" s="234"/>
      <c r="O82" s="235" t="str">
        <f>IF(A82="x",SUM(M$62:N82)-SUM(O$62:O81)," ")</f>
        <v xml:space="preserve"> </v>
      </c>
      <c r="P82" s="236"/>
      <c r="Q82" s="237"/>
      <c r="R82" s="112" t="str">
        <f t="shared" si="5"/>
        <v xml:space="preserve"> </v>
      </c>
      <c r="S82" s="113" t="str">
        <f t="shared" si="6"/>
        <v xml:space="preserve"> </v>
      </c>
      <c r="T82" s="238" t="str">
        <f t="shared" si="7"/>
        <v xml:space="preserve"> </v>
      </c>
      <c r="U82" s="239"/>
      <c r="V82" s="240"/>
      <c r="W82" s="241"/>
      <c r="X82" s="241"/>
      <c r="Y82" s="241"/>
      <c r="Z82" s="242"/>
    </row>
    <row r="83" spans="1:26" s="114" customFormat="1" ht="20.100000000000001" customHeight="1" x14ac:dyDescent="0.25">
      <c r="A83" s="109"/>
      <c r="B83" s="110"/>
      <c r="C83" s="110"/>
      <c r="D83" s="227" t="str">
        <f t="shared" si="2"/>
        <v xml:space="preserve"> </v>
      </c>
      <c r="E83" s="228"/>
      <c r="F83" s="229" t="str">
        <f t="shared" si="3"/>
        <v xml:space="preserve"> </v>
      </c>
      <c r="G83" s="230"/>
      <c r="H83" s="231"/>
      <c r="I83" s="232" t="str">
        <f t="shared" si="4"/>
        <v xml:space="preserve"> </v>
      </c>
      <c r="J83" s="233"/>
      <c r="K83" s="111"/>
      <c r="L83" s="111"/>
      <c r="M83" s="233"/>
      <c r="N83" s="234"/>
      <c r="O83" s="235" t="str">
        <f>IF(A83="x",SUM(M$62:N83)-SUM(O$62:O82)," ")</f>
        <v xml:space="preserve"> </v>
      </c>
      <c r="P83" s="236"/>
      <c r="Q83" s="237"/>
      <c r="R83" s="112" t="str">
        <f t="shared" si="5"/>
        <v xml:space="preserve"> </v>
      </c>
      <c r="S83" s="113" t="str">
        <f t="shared" si="6"/>
        <v xml:space="preserve"> </v>
      </c>
      <c r="T83" s="238" t="str">
        <f t="shared" si="7"/>
        <v xml:space="preserve"> </v>
      </c>
      <c r="U83" s="239"/>
      <c r="V83" s="240"/>
      <c r="W83" s="241"/>
      <c r="X83" s="241"/>
      <c r="Y83" s="241"/>
      <c r="Z83" s="242"/>
    </row>
    <row r="84" spans="1:26" s="114" customFormat="1" ht="20.100000000000001" customHeight="1" x14ac:dyDescent="0.25">
      <c r="A84" s="109"/>
      <c r="B84" s="110"/>
      <c r="C84" s="110"/>
      <c r="D84" s="227" t="str">
        <f t="shared" si="2"/>
        <v xml:space="preserve"> </v>
      </c>
      <c r="E84" s="228"/>
      <c r="F84" s="229" t="str">
        <f t="shared" si="3"/>
        <v xml:space="preserve"> </v>
      </c>
      <c r="G84" s="230"/>
      <c r="H84" s="231"/>
      <c r="I84" s="232" t="str">
        <f t="shared" si="4"/>
        <v xml:space="preserve"> </v>
      </c>
      <c r="J84" s="233"/>
      <c r="K84" s="111"/>
      <c r="L84" s="111"/>
      <c r="M84" s="233"/>
      <c r="N84" s="234"/>
      <c r="O84" s="235" t="str">
        <f>IF(A84="x",SUM(M$62:N84)-SUM(O$62:O83)," ")</f>
        <v xml:space="preserve"> </v>
      </c>
      <c r="P84" s="236"/>
      <c r="Q84" s="237"/>
      <c r="R84" s="112" t="str">
        <f t="shared" si="5"/>
        <v xml:space="preserve"> </v>
      </c>
      <c r="S84" s="113" t="str">
        <f t="shared" si="6"/>
        <v xml:space="preserve"> </v>
      </c>
      <c r="T84" s="238" t="str">
        <f t="shared" si="7"/>
        <v xml:space="preserve"> </v>
      </c>
      <c r="U84" s="239"/>
      <c r="V84" s="240"/>
      <c r="W84" s="241"/>
      <c r="X84" s="241"/>
      <c r="Y84" s="241"/>
      <c r="Z84" s="242"/>
    </row>
    <row r="85" spans="1:26" s="114" customFormat="1" ht="20.100000000000001" customHeight="1" x14ac:dyDescent="0.25">
      <c r="A85" s="109"/>
      <c r="B85" s="110"/>
      <c r="C85" s="110"/>
      <c r="D85" s="227" t="str">
        <f t="shared" si="2"/>
        <v xml:space="preserve"> </v>
      </c>
      <c r="E85" s="228"/>
      <c r="F85" s="229" t="str">
        <f t="shared" si="3"/>
        <v xml:space="preserve"> </v>
      </c>
      <c r="G85" s="230"/>
      <c r="H85" s="231"/>
      <c r="I85" s="232" t="str">
        <f t="shared" si="4"/>
        <v xml:space="preserve"> </v>
      </c>
      <c r="J85" s="233"/>
      <c r="K85" s="111"/>
      <c r="L85" s="111"/>
      <c r="M85" s="233"/>
      <c r="N85" s="234"/>
      <c r="O85" s="235" t="str">
        <f>IF(A85="x",SUM(M$62:N85)-SUM(O$62:O84)," ")</f>
        <v xml:space="preserve"> </v>
      </c>
      <c r="P85" s="236"/>
      <c r="Q85" s="237"/>
      <c r="R85" s="112" t="str">
        <f t="shared" si="5"/>
        <v xml:space="preserve"> </v>
      </c>
      <c r="S85" s="113" t="str">
        <f t="shared" si="6"/>
        <v xml:space="preserve"> </v>
      </c>
      <c r="T85" s="238" t="str">
        <f t="shared" si="7"/>
        <v xml:space="preserve"> </v>
      </c>
      <c r="U85" s="239"/>
      <c r="V85" s="240"/>
      <c r="W85" s="241"/>
      <c r="X85" s="241"/>
      <c r="Y85" s="241"/>
      <c r="Z85" s="242"/>
    </row>
    <row r="86" spans="1:26" s="114" customFormat="1" ht="20.100000000000001" customHeight="1" x14ac:dyDescent="0.25">
      <c r="A86" s="109"/>
      <c r="B86" s="110"/>
      <c r="C86" s="110"/>
      <c r="D86" s="227" t="str">
        <f t="shared" si="2"/>
        <v xml:space="preserve"> </v>
      </c>
      <c r="E86" s="228"/>
      <c r="F86" s="229" t="str">
        <f t="shared" si="3"/>
        <v xml:space="preserve"> </v>
      </c>
      <c r="G86" s="230"/>
      <c r="H86" s="231"/>
      <c r="I86" s="232" t="str">
        <f t="shared" si="4"/>
        <v xml:space="preserve"> </v>
      </c>
      <c r="J86" s="233"/>
      <c r="K86" s="111"/>
      <c r="L86" s="111"/>
      <c r="M86" s="233"/>
      <c r="N86" s="234"/>
      <c r="O86" s="235" t="str">
        <f>IF(A86="x",SUM(M$62:N86)-SUM(O$62:O85)," ")</f>
        <v xml:space="preserve"> </v>
      </c>
      <c r="P86" s="236"/>
      <c r="Q86" s="237"/>
      <c r="R86" s="112" t="str">
        <f t="shared" si="5"/>
        <v xml:space="preserve"> </v>
      </c>
      <c r="S86" s="113" t="str">
        <f t="shared" si="6"/>
        <v xml:space="preserve"> </v>
      </c>
      <c r="T86" s="238" t="str">
        <f t="shared" si="7"/>
        <v xml:space="preserve"> </v>
      </c>
      <c r="U86" s="239"/>
      <c r="V86" s="240"/>
      <c r="W86" s="241"/>
      <c r="X86" s="241"/>
      <c r="Y86" s="241"/>
      <c r="Z86" s="242"/>
    </row>
    <row r="87" spans="1:26" s="114" customFormat="1" ht="20.100000000000001" customHeight="1" x14ac:dyDescent="0.25">
      <c r="A87" s="109"/>
      <c r="B87" s="110"/>
      <c r="C87" s="110"/>
      <c r="D87" s="227" t="str">
        <f t="shared" si="2"/>
        <v xml:space="preserve"> </v>
      </c>
      <c r="E87" s="228"/>
      <c r="F87" s="229" t="str">
        <f t="shared" si="3"/>
        <v xml:space="preserve"> </v>
      </c>
      <c r="G87" s="230"/>
      <c r="H87" s="231"/>
      <c r="I87" s="232" t="str">
        <f t="shared" si="4"/>
        <v xml:space="preserve"> </v>
      </c>
      <c r="J87" s="233"/>
      <c r="K87" s="111"/>
      <c r="L87" s="111"/>
      <c r="M87" s="233"/>
      <c r="N87" s="234"/>
      <c r="O87" s="235" t="str">
        <f>IF(A87="x",SUM(M$62:N87)-SUM(O$62:O86)," ")</f>
        <v xml:space="preserve"> </v>
      </c>
      <c r="P87" s="236"/>
      <c r="Q87" s="237"/>
      <c r="R87" s="112" t="str">
        <f t="shared" si="5"/>
        <v xml:space="preserve"> </v>
      </c>
      <c r="S87" s="113" t="str">
        <f t="shared" si="6"/>
        <v xml:space="preserve"> </v>
      </c>
      <c r="T87" s="238" t="str">
        <f t="shared" si="7"/>
        <v xml:space="preserve"> </v>
      </c>
      <c r="U87" s="239"/>
      <c r="V87" s="240"/>
      <c r="W87" s="241"/>
      <c r="X87" s="241"/>
      <c r="Y87" s="241"/>
      <c r="Z87" s="242"/>
    </row>
    <row r="88" spans="1:26" s="114" customFormat="1" ht="20.100000000000001" customHeight="1" x14ac:dyDescent="0.25">
      <c r="A88" s="109"/>
      <c r="B88" s="110"/>
      <c r="C88" s="110"/>
      <c r="D88" s="227" t="str">
        <f t="shared" si="2"/>
        <v xml:space="preserve"> </v>
      </c>
      <c r="E88" s="228"/>
      <c r="F88" s="229" t="str">
        <f t="shared" si="3"/>
        <v xml:space="preserve"> </v>
      </c>
      <c r="G88" s="230"/>
      <c r="H88" s="231"/>
      <c r="I88" s="232" t="str">
        <f t="shared" si="4"/>
        <v xml:space="preserve"> </v>
      </c>
      <c r="J88" s="233"/>
      <c r="K88" s="111"/>
      <c r="L88" s="111"/>
      <c r="M88" s="233"/>
      <c r="N88" s="234"/>
      <c r="O88" s="235" t="str">
        <f>IF(A88="x",SUM(M$62:N88)-SUM(O$62:O87)," ")</f>
        <v xml:space="preserve"> </v>
      </c>
      <c r="P88" s="236"/>
      <c r="Q88" s="237"/>
      <c r="R88" s="112" t="str">
        <f t="shared" si="5"/>
        <v xml:space="preserve"> </v>
      </c>
      <c r="S88" s="113" t="str">
        <f t="shared" si="6"/>
        <v xml:space="preserve"> </v>
      </c>
      <c r="T88" s="238" t="str">
        <f t="shared" si="7"/>
        <v xml:space="preserve"> </v>
      </c>
      <c r="U88" s="239"/>
      <c r="V88" s="240"/>
      <c r="W88" s="241"/>
      <c r="X88" s="241"/>
      <c r="Y88" s="241"/>
      <c r="Z88" s="242"/>
    </row>
    <row r="89" spans="1:26" s="114" customFormat="1" ht="20.100000000000001" customHeight="1" x14ac:dyDescent="0.25">
      <c r="A89" s="109"/>
      <c r="B89" s="110"/>
      <c r="C89" s="110"/>
      <c r="D89" s="227" t="str">
        <f t="shared" si="2"/>
        <v xml:space="preserve"> </v>
      </c>
      <c r="E89" s="228"/>
      <c r="F89" s="229" t="str">
        <f t="shared" si="3"/>
        <v xml:space="preserve"> </v>
      </c>
      <c r="G89" s="230"/>
      <c r="H89" s="231"/>
      <c r="I89" s="232" t="str">
        <f t="shared" si="4"/>
        <v xml:space="preserve"> </v>
      </c>
      <c r="J89" s="233"/>
      <c r="K89" s="111"/>
      <c r="L89" s="111"/>
      <c r="M89" s="233"/>
      <c r="N89" s="234"/>
      <c r="O89" s="235" t="str">
        <f>IF(A89="x",SUM(M$62:N89)-SUM(O$62:O88)," ")</f>
        <v xml:space="preserve"> </v>
      </c>
      <c r="P89" s="236"/>
      <c r="Q89" s="237"/>
      <c r="R89" s="112" t="str">
        <f t="shared" si="5"/>
        <v xml:space="preserve"> </v>
      </c>
      <c r="S89" s="113" t="str">
        <f t="shared" si="6"/>
        <v xml:space="preserve"> </v>
      </c>
      <c r="T89" s="238" t="str">
        <f t="shared" si="7"/>
        <v xml:space="preserve"> </v>
      </c>
      <c r="U89" s="239"/>
      <c r="V89" s="240"/>
      <c r="W89" s="241"/>
      <c r="X89" s="241"/>
      <c r="Y89" s="241"/>
      <c r="Z89" s="242"/>
    </row>
    <row r="90" spans="1:26" s="114" customFormat="1" ht="20.100000000000001" customHeight="1" x14ac:dyDescent="0.25">
      <c r="A90" s="109"/>
      <c r="B90" s="110"/>
      <c r="C90" s="110"/>
      <c r="D90" s="227" t="str">
        <f t="shared" si="2"/>
        <v xml:space="preserve"> </v>
      </c>
      <c r="E90" s="228"/>
      <c r="F90" s="229" t="str">
        <f t="shared" si="3"/>
        <v xml:space="preserve"> </v>
      </c>
      <c r="G90" s="230"/>
      <c r="H90" s="231"/>
      <c r="I90" s="232" t="str">
        <f t="shared" si="4"/>
        <v xml:space="preserve"> </v>
      </c>
      <c r="J90" s="233"/>
      <c r="K90" s="111"/>
      <c r="L90" s="111"/>
      <c r="M90" s="233"/>
      <c r="N90" s="234"/>
      <c r="O90" s="235" t="str">
        <f>IF(A90="x",SUM(M$62:N90)-SUM(O$62:O89)," ")</f>
        <v xml:space="preserve"> </v>
      </c>
      <c r="P90" s="236"/>
      <c r="Q90" s="237"/>
      <c r="R90" s="112" t="str">
        <f t="shared" si="5"/>
        <v xml:space="preserve"> </v>
      </c>
      <c r="S90" s="113" t="str">
        <f t="shared" si="6"/>
        <v xml:space="preserve"> </v>
      </c>
      <c r="T90" s="238" t="str">
        <f t="shared" si="7"/>
        <v xml:space="preserve"> </v>
      </c>
      <c r="U90" s="239"/>
      <c r="V90" s="240"/>
      <c r="W90" s="241"/>
      <c r="X90" s="241"/>
      <c r="Y90" s="241"/>
      <c r="Z90" s="242"/>
    </row>
    <row r="91" spans="1:26" s="114" customFormat="1" ht="20.100000000000001" customHeight="1" x14ac:dyDescent="0.25">
      <c r="A91" s="109"/>
      <c r="B91" s="110"/>
      <c r="C91" s="110"/>
      <c r="D91" s="227" t="str">
        <f t="shared" si="2"/>
        <v xml:space="preserve"> </v>
      </c>
      <c r="E91" s="228"/>
      <c r="F91" s="229" t="str">
        <f t="shared" si="3"/>
        <v xml:space="preserve"> </v>
      </c>
      <c r="G91" s="230"/>
      <c r="H91" s="231"/>
      <c r="I91" s="232" t="str">
        <f t="shared" si="4"/>
        <v xml:space="preserve"> </v>
      </c>
      <c r="J91" s="233"/>
      <c r="K91" s="111"/>
      <c r="L91" s="111"/>
      <c r="M91" s="233"/>
      <c r="N91" s="234"/>
      <c r="O91" s="235" t="str">
        <f>IF(A91="x",SUM(M$62:N91)-SUM(O$62:O90)," ")</f>
        <v xml:space="preserve"> </v>
      </c>
      <c r="P91" s="236"/>
      <c r="Q91" s="237"/>
      <c r="R91" s="112" t="str">
        <f t="shared" si="5"/>
        <v xml:space="preserve"> </v>
      </c>
      <c r="S91" s="113" t="str">
        <f t="shared" si="6"/>
        <v xml:space="preserve"> </v>
      </c>
      <c r="T91" s="238" t="str">
        <f t="shared" si="7"/>
        <v xml:space="preserve"> </v>
      </c>
      <c r="U91" s="239"/>
      <c r="V91" s="240"/>
      <c r="W91" s="241"/>
      <c r="X91" s="241"/>
      <c r="Y91" s="241"/>
      <c r="Z91" s="242"/>
    </row>
    <row r="92" spans="1:26" s="114" customFormat="1" ht="20.100000000000001" customHeight="1" x14ac:dyDescent="0.25">
      <c r="A92" s="109"/>
      <c r="B92" s="110"/>
      <c r="C92" s="110"/>
      <c r="D92" s="227" t="str">
        <f t="shared" si="2"/>
        <v xml:space="preserve"> </v>
      </c>
      <c r="E92" s="228"/>
      <c r="F92" s="229" t="str">
        <f t="shared" si="3"/>
        <v xml:space="preserve"> </v>
      </c>
      <c r="G92" s="230"/>
      <c r="H92" s="231"/>
      <c r="I92" s="232" t="str">
        <f t="shared" si="4"/>
        <v xml:space="preserve"> </v>
      </c>
      <c r="J92" s="233"/>
      <c r="K92" s="111"/>
      <c r="L92" s="111"/>
      <c r="M92" s="233"/>
      <c r="N92" s="234"/>
      <c r="O92" s="235" t="str">
        <f>IF(A92="x",SUM(M$62:N92)-SUM(O$62:O91)," ")</f>
        <v xml:space="preserve"> </v>
      </c>
      <c r="P92" s="236"/>
      <c r="Q92" s="237"/>
      <c r="R92" s="112" t="str">
        <f t="shared" si="5"/>
        <v xml:space="preserve"> </v>
      </c>
      <c r="S92" s="113" t="str">
        <f t="shared" si="6"/>
        <v xml:space="preserve"> </v>
      </c>
      <c r="T92" s="238" t="str">
        <f t="shared" si="7"/>
        <v xml:space="preserve"> </v>
      </c>
      <c r="U92" s="239"/>
      <c r="V92" s="240"/>
      <c r="W92" s="241"/>
      <c r="X92" s="241"/>
      <c r="Y92" s="241"/>
      <c r="Z92" s="242"/>
    </row>
    <row r="93" spans="1:26" s="114" customFormat="1" ht="20.100000000000001" customHeight="1" x14ac:dyDescent="0.25">
      <c r="A93" s="109"/>
      <c r="B93" s="110"/>
      <c r="C93" s="110"/>
      <c r="D93" s="227" t="str">
        <f t="shared" si="2"/>
        <v xml:space="preserve"> </v>
      </c>
      <c r="E93" s="228"/>
      <c r="F93" s="229" t="str">
        <f t="shared" si="3"/>
        <v xml:space="preserve"> </v>
      </c>
      <c r="G93" s="230"/>
      <c r="H93" s="231"/>
      <c r="I93" s="232" t="str">
        <f t="shared" si="4"/>
        <v xml:space="preserve"> </v>
      </c>
      <c r="J93" s="233"/>
      <c r="K93" s="111"/>
      <c r="L93" s="111"/>
      <c r="M93" s="233"/>
      <c r="N93" s="234"/>
      <c r="O93" s="235" t="str">
        <f>IF(A93="x",SUM(M$62:N93)-SUM(O$62:O92)," ")</f>
        <v xml:space="preserve"> </v>
      </c>
      <c r="P93" s="236"/>
      <c r="Q93" s="237"/>
      <c r="R93" s="112" t="str">
        <f t="shared" si="5"/>
        <v xml:space="preserve"> </v>
      </c>
      <c r="S93" s="113" t="str">
        <f t="shared" si="6"/>
        <v xml:space="preserve"> </v>
      </c>
      <c r="T93" s="238" t="str">
        <f t="shared" si="7"/>
        <v xml:space="preserve"> </v>
      </c>
      <c r="U93" s="239"/>
      <c r="V93" s="240"/>
      <c r="W93" s="241"/>
      <c r="X93" s="241"/>
      <c r="Y93" s="241"/>
      <c r="Z93" s="242"/>
    </row>
    <row r="94" spans="1:26" s="114" customFormat="1" ht="20.100000000000001" customHeight="1" x14ac:dyDescent="0.25">
      <c r="A94" s="109"/>
      <c r="B94" s="110"/>
      <c r="C94" s="110"/>
      <c r="D94" s="227" t="str">
        <f t="shared" si="2"/>
        <v xml:space="preserve"> </v>
      </c>
      <c r="E94" s="228"/>
      <c r="F94" s="229" t="str">
        <f t="shared" si="3"/>
        <v xml:space="preserve"> </v>
      </c>
      <c r="G94" s="230"/>
      <c r="H94" s="231"/>
      <c r="I94" s="232" t="str">
        <f t="shared" si="4"/>
        <v xml:space="preserve"> </v>
      </c>
      <c r="J94" s="233"/>
      <c r="K94" s="111"/>
      <c r="L94" s="111"/>
      <c r="M94" s="233"/>
      <c r="N94" s="234"/>
      <c r="O94" s="235" t="str">
        <f>IF(A94="x",SUM(M$62:N94)-SUM(O$62:O93)," ")</f>
        <v xml:space="preserve"> </v>
      </c>
      <c r="P94" s="236"/>
      <c r="Q94" s="237"/>
      <c r="R94" s="112" t="str">
        <f t="shared" si="5"/>
        <v xml:space="preserve"> </v>
      </c>
      <c r="S94" s="113" t="str">
        <f t="shared" si="6"/>
        <v xml:space="preserve"> </v>
      </c>
      <c r="T94" s="238" t="str">
        <f t="shared" si="7"/>
        <v xml:space="preserve"> </v>
      </c>
      <c r="U94" s="239"/>
      <c r="V94" s="240"/>
      <c r="W94" s="241"/>
      <c r="X94" s="241"/>
      <c r="Y94" s="241"/>
      <c r="Z94" s="242"/>
    </row>
    <row r="95" spans="1:26" s="114" customFormat="1" ht="20.100000000000001" customHeight="1" x14ac:dyDescent="0.25">
      <c r="A95" s="109"/>
      <c r="B95" s="110"/>
      <c r="C95" s="110"/>
      <c r="D95" s="227" t="str">
        <f t="shared" si="2"/>
        <v xml:space="preserve"> </v>
      </c>
      <c r="E95" s="228"/>
      <c r="F95" s="229" t="str">
        <f t="shared" si="3"/>
        <v xml:space="preserve"> </v>
      </c>
      <c r="G95" s="230"/>
      <c r="H95" s="231"/>
      <c r="I95" s="232" t="str">
        <f t="shared" si="4"/>
        <v xml:space="preserve"> </v>
      </c>
      <c r="J95" s="233"/>
      <c r="K95" s="111"/>
      <c r="L95" s="111"/>
      <c r="M95" s="233"/>
      <c r="N95" s="234"/>
      <c r="O95" s="235" t="str">
        <f>IF(A95="x",SUM(M$62:N95)-SUM(O$62:O94)," ")</f>
        <v xml:space="preserve"> </v>
      </c>
      <c r="P95" s="236"/>
      <c r="Q95" s="237"/>
      <c r="R95" s="112" t="str">
        <f t="shared" si="5"/>
        <v xml:space="preserve"> </v>
      </c>
      <c r="S95" s="113" t="str">
        <f t="shared" si="6"/>
        <v xml:space="preserve"> </v>
      </c>
      <c r="T95" s="238" t="str">
        <f t="shared" si="7"/>
        <v xml:space="preserve"> </v>
      </c>
      <c r="U95" s="239"/>
      <c r="V95" s="240"/>
      <c r="W95" s="241"/>
      <c r="X95" s="241"/>
      <c r="Y95" s="241"/>
      <c r="Z95" s="242"/>
    </row>
    <row r="96" spans="1:26" s="114" customFormat="1" ht="20.100000000000001" customHeight="1" x14ac:dyDescent="0.25">
      <c r="A96" s="109"/>
      <c r="B96" s="110"/>
      <c r="C96" s="110"/>
      <c r="D96" s="227" t="str">
        <f t="shared" si="2"/>
        <v xml:space="preserve"> </v>
      </c>
      <c r="E96" s="228"/>
      <c r="F96" s="229" t="str">
        <f t="shared" si="3"/>
        <v xml:space="preserve"> </v>
      </c>
      <c r="G96" s="230"/>
      <c r="H96" s="231"/>
      <c r="I96" s="232" t="str">
        <f t="shared" si="4"/>
        <v xml:space="preserve"> </v>
      </c>
      <c r="J96" s="233"/>
      <c r="K96" s="111"/>
      <c r="L96" s="111"/>
      <c r="M96" s="233"/>
      <c r="N96" s="234"/>
      <c r="O96" s="235" t="str">
        <f>IF(A96="x",SUM(M$62:N96)-SUM(O$62:O95)," ")</f>
        <v xml:space="preserve"> </v>
      </c>
      <c r="P96" s="236"/>
      <c r="Q96" s="237"/>
      <c r="R96" s="112" t="str">
        <f t="shared" si="5"/>
        <v xml:space="preserve"> </v>
      </c>
      <c r="S96" s="113" t="str">
        <f t="shared" si="6"/>
        <v xml:space="preserve"> </v>
      </c>
      <c r="T96" s="238" t="str">
        <f t="shared" si="7"/>
        <v xml:space="preserve"> </v>
      </c>
      <c r="U96" s="239"/>
      <c r="V96" s="240"/>
      <c r="W96" s="241"/>
      <c r="X96" s="241"/>
      <c r="Y96" s="241"/>
      <c r="Z96" s="242"/>
    </row>
    <row r="97" spans="1:26" s="114" customFormat="1" ht="20.100000000000001" customHeight="1" x14ac:dyDescent="0.25">
      <c r="A97" s="109"/>
      <c r="B97" s="110"/>
      <c r="C97" s="110"/>
      <c r="D97" s="227" t="str">
        <f t="shared" si="2"/>
        <v xml:space="preserve"> </v>
      </c>
      <c r="E97" s="228"/>
      <c r="F97" s="229" t="str">
        <f t="shared" si="3"/>
        <v xml:space="preserve"> </v>
      </c>
      <c r="G97" s="230"/>
      <c r="H97" s="231"/>
      <c r="I97" s="232" t="str">
        <f t="shared" si="4"/>
        <v xml:space="preserve"> </v>
      </c>
      <c r="J97" s="233"/>
      <c r="K97" s="111"/>
      <c r="L97" s="111"/>
      <c r="M97" s="233"/>
      <c r="N97" s="234"/>
      <c r="O97" s="235" t="str">
        <f>IF(A97="x",SUM(M$62:N97)-SUM(O$62:O96)," ")</f>
        <v xml:space="preserve"> </v>
      </c>
      <c r="P97" s="236"/>
      <c r="Q97" s="237"/>
      <c r="R97" s="112" t="str">
        <f t="shared" si="5"/>
        <v xml:space="preserve"> </v>
      </c>
      <c r="S97" s="113" t="str">
        <f t="shared" si="6"/>
        <v xml:space="preserve"> </v>
      </c>
      <c r="T97" s="238" t="str">
        <f t="shared" si="7"/>
        <v xml:space="preserve"> </v>
      </c>
      <c r="U97" s="239"/>
      <c r="V97" s="240"/>
      <c r="W97" s="241"/>
      <c r="X97" s="241"/>
      <c r="Y97" s="241"/>
      <c r="Z97" s="242"/>
    </row>
    <row r="98" spans="1:26" s="114" customFormat="1" ht="20.100000000000001" customHeight="1" x14ac:dyDescent="0.25">
      <c r="A98" s="109"/>
      <c r="B98" s="110"/>
      <c r="C98" s="110"/>
      <c r="D98" s="227" t="str">
        <f t="shared" si="2"/>
        <v xml:space="preserve"> </v>
      </c>
      <c r="E98" s="228"/>
      <c r="F98" s="229" t="str">
        <f t="shared" si="3"/>
        <v xml:space="preserve"> </v>
      </c>
      <c r="G98" s="230"/>
      <c r="H98" s="231"/>
      <c r="I98" s="232" t="str">
        <f t="shared" si="4"/>
        <v xml:space="preserve"> </v>
      </c>
      <c r="J98" s="233"/>
      <c r="K98" s="111"/>
      <c r="L98" s="111"/>
      <c r="M98" s="233"/>
      <c r="N98" s="234"/>
      <c r="O98" s="235" t="str">
        <f>IF(A98="x",SUM(M$62:N98)-SUM(O$62:O97)," ")</f>
        <v xml:space="preserve"> </v>
      </c>
      <c r="P98" s="236"/>
      <c r="Q98" s="237"/>
      <c r="R98" s="112" t="str">
        <f t="shared" si="5"/>
        <v xml:space="preserve"> </v>
      </c>
      <c r="S98" s="113" t="str">
        <f t="shared" si="6"/>
        <v xml:space="preserve"> </v>
      </c>
      <c r="T98" s="238" t="str">
        <f t="shared" si="7"/>
        <v xml:space="preserve"> </v>
      </c>
      <c r="U98" s="239"/>
      <c r="V98" s="240"/>
      <c r="W98" s="241"/>
      <c r="X98" s="241"/>
      <c r="Y98" s="241"/>
      <c r="Z98" s="242"/>
    </row>
    <row r="99" spans="1:26" s="114" customFormat="1" ht="20.100000000000001" customHeight="1" x14ac:dyDescent="0.25">
      <c r="A99" s="109"/>
      <c r="B99" s="110"/>
      <c r="C99" s="110"/>
      <c r="D99" s="227" t="str">
        <f t="shared" si="2"/>
        <v xml:space="preserve"> </v>
      </c>
      <c r="E99" s="228"/>
      <c r="F99" s="229" t="str">
        <f t="shared" si="3"/>
        <v xml:space="preserve"> </v>
      </c>
      <c r="G99" s="230"/>
      <c r="H99" s="231"/>
      <c r="I99" s="232" t="str">
        <f t="shared" si="4"/>
        <v xml:space="preserve"> </v>
      </c>
      <c r="J99" s="233"/>
      <c r="K99" s="111"/>
      <c r="L99" s="111"/>
      <c r="M99" s="233"/>
      <c r="N99" s="234"/>
      <c r="O99" s="235" t="str">
        <f>IF(A99="x",SUM(M$62:N99)-SUM(O$62:O98)," ")</f>
        <v xml:space="preserve"> </v>
      </c>
      <c r="P99" s="236"/>
      <c r="Q99" s="237"/>
      <c r="R99" s="112" t="str">
        <f t="shared" si="5"/>
        <v xml:space="preserve"> </v>
      </c>
      <c r="S99" s="113" t="str">
        <f t="shared" si="6"/>
        <v xml:space="preserve"> </v>
      </c>
      <c r="T99" s="238" t="str">
        <f t="shared" si="7"/>
        <v xml:space="preserve"> </v>
      </c>
      <c r="U99" s="239"/>
      <c r="V99" s="240"/>
      <c r="W99" s="241"/>
      <c r="X99" s="241"/>
      <c r="Y99" s="241"/>
      <c r="Z99" s="242"/>
    </row>
    <row r="100" spans="1:26" s="114" customFormat="1" ht="20.100000000000001" customHeight="1" x14ac:dyDescent="0.25">
      <c r="A100" s="109"/>
      <c r="B100" s="110"/>
      <c r="C100" s="110"/>
      <c r="D100" s="227" t="str">
        <f t="shared" si="2"/>
        <v xml:space="preserve"> </v>
      </c>
      <c r="E100" s="228"/>
      <c r="F100" s="229" t="str">
        <f t="shared" si="3"/>
        <v xml:space="preserve"> </v>
      </c>
      <c r="G100" s="230"/>
      <c r="H100" s="231"/>
      <c r="I100" s="232" t="str">
        <f t="shared" si="4"/>
        <v xml:space="preserve"> </v>
      </c>
      <c r="J100" s="233"/>
      <c r="K100" s="111"/>
      <c r="L100" s="111"/>
      <c r="M100" s="233"/>
      <c r="N100" s="234"/>
      <c r="O100" s="235" t="str">
        <f>IF(A100="x",SUM(M$62:N100)-SUM(O$62:O99)," ")</f>
        <v xml:space="preserve"> </v>
      </c>
      <c r="P100" s="236"/>
      <c r="Q100" s="237"/>
      <c r="R100" s="112" t="str">
        <f t="shared" si="5"/>
        <v xml:space="preserve"> </v>
      </c>
      <c r="S100" s="113" t="str">
        <f t="shared" si="6"/>
        <v xml:space="preserve"> </v>
      </c>
      <c r="T100" s="238" t="str">
        <f t="shared" si="7"/>
        <v xml:space="preserve"> </v>
      </c>
      <c r="U100" s="239"/>
      <c r="V100" s="240"/>
      <c r="W100" s="241"/>
      <c r="X100" s="241"/>
      <c r="Y100" s="241"/>
      <c r="Z100" s="242"/>
    </row>
    <row r="101" spans="1:26" s="114" customFormat="1" ht="20.100000000000001" customHeight="1" x14ac:dyDescent="0.25">
      <c r="A101" s="109"/>
      <c r="B101" s="110"/>
      <c r="C101" s="110"/>
      <c r="D101" s="227" t="str">
        <f t="shared" si="2"/>
        <v xml:space="preserve"> </v>
      </c>
      <c r="E101" s="228"/>
      <c r="F101" s="229" t="str">
        <f t="shared" si="3"/>
        <v xml:space="preserve"> </v>
      </c>
      <c r="G101" s="230"/>
      <c r="H101" s="231"/>
      <c r="I101" s="232"/>
      <c r="J101" s="233"/>
      <c r="K101" s="111"/>
      <c r="L101" s="111"/>
      <c r="M101" s="233"/>
      <c r="N101" s="234"/>
      <c r="O101" s="235" t="str">
        <f>IF(A101="x",SUM(M$62:N101)-SUM(O$62:O100)," ")</f>
        <v xml:space="preserve"> </v>
      </c>
      <c r="P101" s="236"/>
      <c r="Q101" s="237"/>
      <c r="R101" s="112" t="str">
        <f t="shared" si="5"/>
        <v xml:space="preserve"> </v>
      </c>
      <c r="S101" s="113" t="str">
        <f t="shared" si="6"/>
        <v xml:space="preserve"> </v>
      </c>
      <c r="T101" s="238" t="str">
        <f t="shared" si="7"/>
        <v xml:space="preserve"> </v>
      </c>
      <c r="U101" s="239"/>
      <c r="V101" s="240"/>
      <c r="W101" s="241"/>
      <c r="X101" s="241"/>
      <c r="Y101" s="241"/>
      <c r="Z101" s="242"/>
    </row>
    <row r="102" spans="1:26" s="114" customFormat="1" ht="20.100000000000001" customHeight="1" x14ac:dyDescent="0.25">
      <c r="A102" s="109"/>
      <c r="B102" s="110"/>
      <c r="C102" s="110"/>
      <c r="D102" s="227" t="str">
        <f t="shared" si="2"/>
        <v xml:space="preserve"> </v>
      </c>
      <c r="E102" s="228"/>
      <c r="F102" s="229" t="str">
        <f t="shared" si="3"/>
        <v xml:space="preserve"> </v>
      </c>
      <c r="G102" s="230"/>
      <c r="H102" s="231"/>
      <c r="I102" s="232" t="str">
        <f t="shared" si="4"/>
        <v xml:space="preserve"> </v>
      </c>
      <c r="J102" s="233"/>
      <c r="K102" s="111"/>
      <c r="L102" s="111"/>
      <c r="M102" s="233"/>
      <c r="N102" s="234"/>
      <c r="O102" s="235" t="str">
        <f>IF(A102="x",SUM(M$62:N102)-SUM(O$62:O101)," ")</f>
        <v xml:space="preserve"> </v>
      </c>
      <c r="P102" s="236"/>
      <c r="Q102" s="237"/>
      <c r="R102" s="112" t="str">
        <f t="shared" si="5"/>
        <v xml:space="preserve"> </v>
      </c>
      <c r="S102" s="113" t="str">
        <f t="shared" si="6"/>
        <v xml:space="preserve"> </v>
      </c>
      <c r="T102" s="238" t="str">
        <f t="shared" si="7"/>
        <v xml:space="preserve"> </v>
      </c>
      <c r="U102" s="239"/>
      <c r="V102" s="240"/>
      <c r="W102" s="241"/>
      <c r="X102" s="241"/>
      <c r="Y102" s="241"/>
      <c r="Z102" s="242"/>
    </row>
    <row r="103" spans="1:26" s="114" customFormat="1" ht="20.100000000000001" customHeight="1" thickBot="1" x14ac:dyDescent="0.3">
      <c r="A103" s="109"/>
      <c r="B103" s="110"/>
      <c r="C103" s="110"/>
      <c r="D103" s="227" t="str">
        <f t="shared" si="2"/>
        <v xml:space="preserve"> </v>
      </c>
      <c r="E103" s="228"/>
      <c r="F103" s="229" t="str">
        <f>IF(A103="x","hier Ansatzbezeichnung eingeben;  z.B. 'Personal'"," ")</f>
        <v xml:space="preserve"> </v>
      </c>
      <c r="G103" s="230"/>
      <c r="H103" s="231"/>
      <c r="I103" s="232" t="str">
        <f>IF(A103="x","hier SOLL eintragen"," ")</f>
        <v xml:space="preserve"> </v>
      </c>
      <c r="J103" s="233"/>
      <c r="K103" s="111"/>
      <c r="L103" s="111"/>
      <c r="M103" s="233"/>
      <c r="N103" s="234"/>
      <c r="O103" s="235" t="str">
        <f>IF(A103="x",SUM(M$62:N103)-SUM(O$62:O102)," ")</f>
        <v xml:space="preserve"> </v>
      </c>
      <c r="P103" s="236"/>
      <c r="Q103" s="237"/>
      <c r="R103" s="112" t="str">
        <f>IF(OR(I103=0,I103=" ",I103&gt;=O103)," ",O103-I103)</f>
        <v xml:space="preserve"> </v>
      </c>
      <c r="S103" s="113" t="str">
        <f>IF(OR(I103=0,I103=" ",I103&lt;=O103)," ",I103-O103)</f>
        <v xml:space="preserve"> </v>
      </c>
      <c r="T103" s="238" t="str">
        <f>IF(AND(R103&lt;&gt;" ",R103&gt;0),R103/I103,IF(AND(S103&lt;&gt;" ",S103&gt;0),-S103/I103," "))</f>
        <v xml:space="preserve"> </v>
      </c>
      <c r="U103" s="239"/>
      <c r="V103" s="240"/>
      <c r="W103" s="241"/>
      <c r="X103" s="241"/>
      <c r="Y103" s="241"/>
      <c r="Z103" s="242"/>
    </row>
    <row r="104" spans="1:26" s="121" customFormat="1" ht="24.95" customHeight="1" thickBot="1" x14ac:dyDescent="0.3">
      <c r="A104" s="115"/>
      <c r="B104" s="116"/>
      <c r="C104" s="117"/>
      <c r="D104" s="260" t="s">
        <v>36</v>
      </c>
      <c r="E104" s="261"/>
      <c r="F104" s="261"/>
      <c r="G104" s="261"/>
      <c r="H104" s="262"/>
      <c r="I104" s="263" t="str">
        <f>IF(SUM(I62:J103)=0," ",SUM(I62:J103))</f>
        <v xml:space="preserve"> </v>
      </c>
      <c r="J104" s="264"/>
      <c r="K104" s="118"/>
      <c r="L104" s="118"/>
      <c r="M104" s="264" t="str">
        <f>IF(SUM(M62:N103)=0," ",SUM(M62:N103))</f>
        <v xml:space="preserve"> </v>
      </c>
      <c r="N104" s="265"/>
      <c r="O104" s="266" t="str">
        <f>IF(SUM(O62:Q103)=0," ",SUM(O62:Q103))</f>
        <v xml:space="preserve"> </v>
      </c>
      <c r="P104" s="267"/>
      <c r="Q104" s="268"/>
      <c r="R104" s="119"/>
      <c r="S104" s="120"/>
      <c r="T104" s="269"/>
      <c r="U104" s="270"/>
      <c r="V104" s="271"/>
      <c r="W104" s="272"/>
      <c r="X104" s="272"/>
      <c r="Y104" s="272"/>
      <c r="Z104" s="270"/>
    </row>
    <row r="105" spans="1:26" s="121" customFormat="1" ht="15" customHeight="1" x14ac:dyDescent="0.25">
      <c r="A105" s="122" t="s">
        <v>37</v>
      </c>
      <c r="B105" s="123"/>
      <c r="C105" s="124"/>
      <c r="D105" s="125"/>
      <c r="E105" s="125"/>
      <c r="F105" s="125"/>
      <c r="G105" s="125"/>
      <c r="H105" s="125"/>
      <c r="I105" s="126"/>
      <c r="J105" s="126"/>
      <c r="K105" s="118"/>
      <c r="L105" s="118"/>
      <c r="M105" s="126"/>
      <c r="N105" s="126"/>
      <c r="O105" s="127"/>
      <c r="P105" s="127"/>
      <c r="Q105" s="127"/>
      <c r="R105" s="128"/>
      <c r="S105" s="128"/>
      <c r="T105" s="129"/>
      <c r="U105" s="129"/>
      <c r="V105" s="129"/>
      <c r="W105" s="129"/>
      <c r="X105" s="129"/>
      <c r="Y105" s="129"/>
      <c r="Z105" s="129"/>
    </row>
    <row r="106" spans="1:26" ht="15" customHeight="1" x14ac:dyDescent="0.25">
      <c r="A106" s="259" t="str">
        <f>"- 2a -"</f>
        <v>- 2a -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</row>
    <row r="107" spans="1:26" s="5" customFormat="1" ht="35.1" customHeight="1" thickBot="1" x14ac:dyDescent="0.3">
      <c r="A107" s="177" t="s">
        <v>25</v>
      </c>
      <c r="B107" s="177"/>
      <c r="C107" s="177"/>
      <c r="D107" s="177"/>
      <c r="E107" s="177"/>
      <c r="F107" s="177"/>
      <c r="G107" s="177"/>
      <c r="H107" s="177"/>
      <c r="I107" s="197"/>
      <c r="J107" s="100"/>
      <c r="K107" s="100"/>
      <c r="L107" s="100"/>
      <c r="M107" s="100"/>
      <c r="N107" s="176" t="s">
        <v>25</v>
      </c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</row>
    <row r="108" spans="1:26" s="102" customFormat="1" ht="29.25" customHeight="1" x14ac:dyDescent="0.25">
      <c r="A108" s="178" t="s">
        <v>26</v>
      </c>
      <c r="B108" s="181" t="s">
        <v>3</v>
      </c>
      <c r="C108" s="184" t="s">
        <v>4</v>
      </c>
      <c r="D108" s="250" t="s">
        <v>52</v>
      </c>
      <c r="E108" s="201"/>
      <c r="F108" s="201"/>
      <c r="G108" s="201"/>
      <c r="H108" s="202"/>
      <c r="I108" s="252" t="s">
        <v>53</v>
      </c>
      <c r="J108" s="253"/>
      <c r="K108" s="101"/>
      <c r="L108" s="101"/>
      <c r="M108" s="253" t="s">
        <v>27</v>
      </c>
      <c r="N108" s="253"/>
      <c r="O108" s="253"/>
      <c r="P108" s="253"/>
      <c r="Q108" s="254"/>
      <c r="R108" s="198" t="s">
        <v>28</v>
      </c>
      <c r="S108" s="190"/>
      <c r="T108" s="190"/>
      <c r="U108" s="199"/>
      <c r="V108" s="200" t="s">
        <v>29</v>
      </c>
      <c r="W108" s="201"/>
      <c r="X108" s="201"/>
      <c r="Y108" s="201"/>
      <c r="Z108" s="202"/>
    </row>
    <row r="109" spans="1:26" s="103" customFormat="1" x14ac:dyDescent="0.2">
      <c r="A109" s="179"/>
      <c r="B109" s="182"/>
      <c r="C109" s="185"/>
      <c r="D109" s="251"/>
      <c r="E109" s="204"/>
      <c r="F109" s="204"/>
      <c r="G109" s="204"/>
      <c r="H109" s="205"/>
      <c r="I109" s="209" t="s">
        <v>11</v>
      </c>
      <c r="J109" s="210"/>
      <c r="K109" s="101"/>
      <c r="L109" s="101"/>
      <c r="M109" s="204" t="s">
        <v>11</v>
      </c>
      <c r="N109" s="204"/>
      <c r="O109" s="204"/>
      <c r="P109" s="204"/>
      <c r="Q109" s="205"/>
      <c r="R109" s="209" t="s">
        <v>11</v>
      </c>
      <c r="S109" s="211"/>
      <c r="T109" s="212" t="s">
        <v>30</v>
      </c>
      <c r="U109" s="213"/>
      <c r="V109" s="203"/>
      <c r="W109" s="204"/>
      <c r="X109" s="204"/>
      <c r="Y109" s="204"/>
      <c r="Z109" s="205"/>
    </row>
    <row r="110" spans="1:26" s="103" customFormat="1" ht="23.1" customHeight="1" x14ac:dyDescent="0.25">
      <c r="A110" s="180"/>
      <c r="B110" s="183"/>
      <c r="C110" s="186"/>
      <c r="D110" s="255" t="s">
        <v>31</v>
      </c>
      <c r="E110" s="256"/>
      <c r="F110" s="255" t="s">
        <v>32</v>
      </c>
      <c r="G110" s="257"/>
      <c r="H110" s="258"/>
      <c r="I110" s="214" t="s">
        <v>33</v>
      </c>
      <c r="J110" s="215"/>
      <c r="K110" s="102"/>
      <c r="L110" s="102"/>
      <c r="M110" s="216" t="s">
        <v>34</v>
      </c>
      <c r="N110" s="217"/>
      <c r="O110" s="218" t="s">
        <v>35</v>
      </c>
      <c r="P110" s="216"/>
      <c r="Q110" s="219"/>
      <c r="R110" s="104" t="s">
        <v>9</v>
      </c>
      <c r="S110" s="105" t="s">
        <v>10</v>
      </c>
      <c r="T110" s="222" t="str">
        <f>"+ / -"</f>
        <v>+ / -</v>
      </c>
      <c r="U110" s="223"/>
      <c r="V110" s="206"/>
      <c r="W110" s="207"/>
      <c r="X110" s="207"/>
      <c r="Y110" s="207"/>
      <c r="Z110" s="208"/>
    </row>
    <row r="111" spans="1:26" s="108" customFormat="1" ht="13.5" thickBot="1" x14ac:dyDescent="0.25">
      <c r="A111" s="106">
        <v>1</v>
      </c>
      <c r="B111" s="21">
        <v>2</v>
      </c>
      <c r="C111" s="21">
        <v>3</v>
      </c>
      <c r="D111" s="243">
        <v>4</v>
      </c>
      <c r="E111" s="244"/>
      <c r="F111" s="243">
        <v>5</v>
      </c>
      <c r="G111" s="245"/>
      <c r="H111" s="246"/>
      <c r="I111" s="247">
        <v>6</v>
      </c>
      <c r="J111" s="245"/>
      <c r="K111" s="107"/>
      <c r="L111" s="107"/>
      <c r="M111" s="245">
        <v>7</v>
      </c>
      <c r="N111" s="244"/>
      <c r="O111" s="243">
        <v>8</v>
      </c>
      <c r="P111" s="245"/>
      <c r="Q111" s="246"/>
      <c r="R111" s="106">
        <v>9</v>
      </c>
      <c r="S111" s="21">
        <v>10</v>
      </c>
      <c r="T111" s="248">
        <v>11</v>
      </c>
      <c r="U111" s="249"/>
      <c r="V111" s="224">
        <v>12</v>
      </c>
      <c r="W111" s="225"/>
      <c r="X111" s="225"/>
      <c r="Y111" s="225"/>
      <c r="Z111" s="226"/>
    </row>
    <row r="112" spans="1:26" s="121" customFormat="1" ht="24.95" customHeight="1" thickBot="1" x14ac:dyDescent="0.3">
      <c r="A112" s="115"/>
      <c r="B112" s="116"/>
      <c r="C112" s="117"/>
      <c r="D112" s="260" t="s">
        <v>38</v>
      </c>
      <c r="E112" s="261"/>
      <c r="F112" s="261"/>
      <c r="G112" s="261"/>
      <c r="H112" s="262"/>
      <c r="I112" s="263" t="str">
        <f>IF(I104=" "," ",I104)</f>
        <v xml:space="preserve"> </v>
      </c>
      <c r="J112" s="264"/>
      <c r="K112" s="118"/>
      <c r="L112" s="118"/>
      <c r="M112" s="264" t="str">
        <f>IF(M104=" "," ",M104)</f>
        <v xml:space="preserve"> </v>
      </c>
      <c r="N112" s="265"/>
      <c r="O112" s="266" t="str">
        <f>IF(O104=" "," ",O104)</f>
        <v xml:space="preserve"> </v>
      </c>
      <c r="P112" s="267"/>
      <c r="Q112" s="268"/>
      <c r="R112" s="119"/>
      <c r="S112" s="120"/>
      <c r="T112" s="269"/>
      <c r="U112" s="270"/>
      <c r="V112" s="271"/>
      <c r="W112" s="272"/>
      <c r="X112" s="272"/>
      <c r="Y112" s="272"/>
      <c r="Z112" s="270"/>
    </row>
    <row r="113" spans="1:26" s="114" customFormat="1" ht="20.100000000000001" customHeight="1" x14ac:dyDescent="0.25">
      <c r="A113" s="109"/>
      <c r="B113" s="110"/>
      <c r="C113" s="110"/>
      <c r="D113" s="227" t="str">
        <f t="shared" ref="D113:D153" si="8">IF($A113="x","Z W I S C H E N S U M M E  von Ansatz"," ")</f>
        <v xml:space="preserve"> </v>
      </c>
      <c r="E113" s="228"/>
      <c r="F113" s="229" t="str">
        <f>IF(A113="x","hier Ansatzbezeichnung eingeben;  z.B. 'Personal'"," ")</f>
        <v xml:space="preserve"> </v>
      </c>
      <c r="G113" s="230"/>
      <c r="H113" s="231"/>
      <c r="I113" s="232" t="str">
        <f>IF(A113="x","hier SOLL eintragen"," ")</f>
        <v xml:space="preserve"> </v>
      </c>
      <c r="J113" s="233"/>
      <c r="K113" s="111"/>
      <c r="L113" s="111"/>
      <c r="M113" s="233"/>
      <c r="N113" s="234"/>
      <c r="O113" s="235" t="str">
        <f>IF(A113="x",SUM(M$113:N113)," ")</f>
        <v xml:space="preserve"> </v>
      </c>
      <c r="P113" s="236"/>
      <c r="Q113" s="237"/>
      <c r="R113" s="112" t="str">
        <f>IF(OR(I113=0,I113=" ",I113&gt;=O113)," ",O113-I113)</f>
        <v xml:space="preserve"> </v>
      </c>
      <c r="S113" s="113" t="str">
        <f>IF(OR(I113=0,I113=" ",I113&lt;=O113)," ",I113-O113)</f>
        <v xml:space="preserve"> </v>
      </c>
      <c r="T113" s="238" t="str">
        <f>IF(AND(R113&lt;&gt;" ",R113&gt;0),R113/I113,IF(AND(S113&lt;&gt;" ",S113&gt;0),-S113/I113," "))</f>
        <v xml:space="preserve"> </v>
      </c>
      <c r="U113" s="239"/>
      <c r="V113" s="240"/>
      <c r="W113" s="241"/>
      <c r="X113" s="241"/>
      <c r="Y113" s="241"/>
      <c r="Z113" s="242"/>
    </row>
    <row r="114" spans="1:26" s="114" customFormat="1" ht="20.100000000000001" customHeight="1" x14ac:dyDescent="0.25">
      <c r="A114" s="109"/>
      <c r="B114" s="110"/>
      <c r="C114" s="110"/>
      <c r="D114" s="227" t="str">
        <f t="shared" si="8"/>
        <v xml:space="preserve"> </v>
      </c>
      <c r="E114" s="228"/>
      <c r="F114" s="229" t="str">
        <f>IF(A114="x","hier Ansatzbezeichnung eingeben;  z.B. 'Personal'"," ")</f>
        <v xml:space="preserve"> </v>
      </c>
      <c r="G114" s="230"/>
      <c r="H114" s="231"/>
      <c r="I114" s="232" t="str">
        <f t="shared" ref="I114:I152" si="9">IF(A114="x","hier SOLL eintragen"," ")</f>
        <v xml:space="preserve"> </v>
      </c>
      <c r="J114" s="233"/>
      <c r="K114" s="111"/>
      <c r="L114" s="111"/>
      <c r="M114" s="233"/>
      <c r="N114" s="234"/>
      <c r="O114" s="235" t="str">
        <f>IF(A114="x",SUM(M$113:N114)-SUM(O$113:O113)," ")</f>
        <v xml:space="preserve"> </v>
      </c>
      <c r="P114" s="236"/>
      <c r="Q114" s="237"/>
      <c r="R114" s="112" t="str">
        <f>IF(OR(I114=0,I114=" ",I114&gt;=O114)," ",O114-I114)</f>
        <v xml:space="preserve"> </v>
      </c>
      <c r="S114" s="113" t="str">
        <f>IF(OR(I114=0,I114=" ",I114&lt;=O114)," ",I114-O114)</f>
        <v xml:space="preserve"> </v>
      </c>
      <c r="T114" s="238" t="str">
        <f>IF(AND(R114&lt;&gt;" ",R114&gt;0),R114/I114,IF(AND(S114&lt;&gt;" ",S114&gt;0),-S114/I114," "))</f>
        <v xml:space="preserve"> </v>
      </c>
      <c r="U114" s="239"/>
      <c r="V114" s="240"/>
      <c r="W114" s="241"/>
      <c r="X114" s="241"/>
      <c r="Y114" s="241"/>
      <c r="Z114" s="242"/>
    </row>
    <row r="115" spans="1:26" s="114" customFormat="1" ht="20.100000000000001" customHeight="1" x14ac:dyDescent="0.25">
      <c r="A115" s="109"/>
      <c r="B115" s="110"/>
      <c r="C115" s="110"/>
      <c r="D115" s="227" t="str">
        <f t="shared" si="8"/>
        <v xml:space="preserve"> </v>
      </c>
      <c r="E115" s="228"/>
      <c r="F115" s="229" t="str">
        <f t="shared" ref="F115:F152" si="10">IF(A115="x","hier Ansatzbezeichnung eingeben;  z.B. 'Personal'"," ")</f>
        <v xml:space="preserve"> </v>
      </c>
      <c r="G115" s="230"/>
      <c r="H115" s="231"/>
      <c r="I115" s="232" t="str">
        <f t="shared" si="9"/>
        <v xml:space="preserve"> </v>
      </c>
      <c r="J115" s="233"/>
      <c r="K115" s="111"/>
      <c r="L115" s="111"/>
      <c r="M115" s="233"/>
      <c r="N115" s="234"/>
      <c r="O115" s="235" t="str">
        <f>IF(A115="x",SUM(M$113:N115)-SUM(O$113:O114)," ")</f>
        <v xml:space="preserve"> </v>
      </c>
      <c r="P115" s="236"/>
      <c r="Q115" s="237"/>
      <c r="R115" s="112" t="str">
        <f t="shared" ref="R115:R152" si="11">IF(OR(I115=0,I115=" ",I115&gt;=O115)," ",O115-I115)</f>
        <v xml:space="preserve"> </v>
      </c>
      <c r="S115" s="113" t="str">
        <f t="shared" ref="S115:S152" si="12">IF(OR(I115=0,I115=" ",I115&lt;=O115)," ",I115-O115)</f>
        <v xml:space="preserve"> </v>
      </c>
      <c r="T115" s="238" t="str">
        <f t="shared" ref="T115:T152" si="13">IF(AND(R115&lt;&gt;" ",R115&gt;0),R115/I115,IF(AND(S115&lt;&gt;" ",S115&gt;0),-S115/I115," "))</f>
        <v xml:space="preserve"> </v>
      </c>
      <c r="U115" s="239"/>
      <c r="V115" s="240"/>
      <c r="W115" s="241"/>
      <c r="X115" s="241"/>
      <c r="Y115" s="241"/>
      <c r="Z115" s="242"/>
    </row>
    <row r="116" spans="1:26" s="114" customFormat="1" ht="20.100000000000001" customHeight="1" x14ac:dyDescent="0.25">
      <c r="A116" s="109"/>
      <c r="B116" s="110"/>
      <c r="C116" s="110"/>
      <c r="D116" s="227" t="str">
        <f t="shared" si="8"/>
        <v xml:space="preserve"> </v>
      </c>
      <c r="E116" s="228"/>
      <c r="F116" s="229" t="str">
        <f t="shared" si="10"/>
        <v xml:space="preserve"> </v>
      </c>
      <c r="G116" s="230"/>
      <c r="H116" s="231"/>
      <c r="I116" s="232" t="str">
        <f t="shared" si="9"/>
        <v xml:space="preserve"> </v>
      </c>
      <c r="J116" s="233"/>
      <c r="K116" s="111"/>
      <c r="L116" s="111"/>
      <c r="M116" s="233"/>
      <c r="N116" s="234"/>
      <c r="O116" s="235" t="str">
        <f>IF(A116="x",SUM(M$113:N116)-SUM(O$113:O115)," ")</f>
        <v xml:space="preserve"> </v>
      </c>
      <c r="P116" s="236"/>
      <c r="Q116" s="237"/>
      <c r="R116" s="112" t="str">
        <f t="shared" si="11"/>
        <v xml:space="preserve"> </v>
      </c>
      <c r="S116" s="113" t="str">
        <f t="shared" si="12"/>
        <v xml:space="preserve"> </v>
      </c>
      <c r="T116" s="238" t="str">
        <f t="shared" si="13"/>
        <v xml:space="preserve"> </v>
      </c>
      <c r="U116" s="239"/>
      <c r="V116" s="240"/>
      <c r="W116" s="241"/>
      <c r="X116" s="241"/>
      <c r="Y116" s="241"/>
      <c r="Z116" s="242"/>
    </row>
    <row r="117" spans="1:26" s="114" customFormat="1" ht="20.100000000000001" customHeight="1" x14ac:dyDescent="0.25">
      <c r="A117" s="109"/>
      <c r="B117" s="110"/>
      <c r="C117" s="110"/>
      <c r="D117" s="227" t="str">
        <f t="shared" si="8"/>
        <v xml:space="preserve"> </v>
      </c>
      <c r="E117" s="228"/>
      <c r="F117" s="229" t="str">
        <f t="shared" si="10"/>
        <v xml:space="preserve"> </v>
      </c>
      <c r="G117" s="230"/>
      <c r="H117" s="231"/>
      <c r="I117" s="232" t="str">
        <f t="shared" si="9"/>
        <v xml:space="preserve"> </v>
      </c>
      <c r="J117" s="233"/>
      <c r="K117" s="111"/>
      <c r="L117" s="111"/>
      <c r="M117" s="233"/>
      <c r="N117" s="234"/>
      <c r="O117" s="235" t="str">
        <f>IF(A117="x",SUM(M$113:N117)-SUM(O$113:O116)," ")</f>
        <v xml:space="preserve"> </v>
      </c>
      <c r="P117" s="236"/>
      <c r="Q117" s="237"/>
      <c r="R117" s="112" t="str">
        <f t="shared" si="11"/>
        <v xml:space="preserve"> </v>
      </c>
      <c r="S117" s="113" t="str">
        <f t="shared" si="12"/>
        <v xml:space="preserve"> </v>
      </c>
      <c r="T117" s="238" t="str">
        <f t="shared" si="13"/>
        <v xml:space="preserve"> </v>
      </c>
      <c r="U117" s="239"/>
      <c r="V117" s="240"/>
      <c r="W117" s="241"/>
      <c r="X117" s="241"/>
      <c r="Y117" s="241"/>
      <c r="Z117" s="242"/>
    </row>
    <row r="118" spans="1:26" s="114" customFormat="1" ht="20.100000000000001" customHeight="1" x14ac:dyDescent="0.25">
      <c r="A118" s="109"/>
      <c r="B118" s="110"/>
      <c r="C118" s="110"/>
      <c r="D118" s="227" t="str">
        <f t="shared" si="8"/>
        <v xml:space="preserve"> </v>
      </c>
      <c r="E118" s="228"/>
      <c r="F118" s="229" t="str">
        <f t="shared" si="10"/>
        <v xml:space="preserve"> </v>
      </c>
      <c r="G118" s="230"/>
      <c r="H118" s="231"/>
      <c r="I118" s="232" t="str">
        <f t="shared" si="9"/>
        <v xml:space="preserve"> </v>
      </c>
      <c r="J118" s="233"/>
      <c r="K118" s="111"/>
      <c r="L118" s="111"/>
      <c r="M118" s="233"/>
      <c r="N118" s="234"/>
      <c r="O118" s="235" t="str">
        <f>IF(A118="x",SUM(M$113:N118)-SUM(O$113:O117)," ")</f>
        <v xml:space="preserve"> </v>
      </c>
      <c r="P118" s="236"/>
      <c r="Q118" s="237"/>
      <c r="R118" s="112" t="str">
        <f t="shared" si="11"/>
        <v xml:space="preserve"> </v>
      </c>
      <c r="S118" s="113" t="str">
        <f t="shared" si="12"/>
        <v xml:space="preserve"> </v>
      </c>
      <c r="T118" s="238" t="str">
        <f t="shared" si="13"/>
        <v xml:space="preserve"> </v>
      </c>
      <c r="U118" s="239"/>
      <c r="V118" s="240"/>
      <c r="W118" s="241"/>
      <c r="X118" s="241"/>
      <c r="Y118" s="241"/>
      <c r="Z118" s="242"/>
    </row>
    <row r="119" spans="1:26" s="114" customFormat="1" ht="20.100000000000001" customHeight="1" x14ac:dyDescent="0.25">
      <c r="A119" s="109"/>
      <c r="B119" s="110"/>
      <c r="C119" s="110"/>
      <c r="D119" s="227" t="str">
        <f t="shared" si="8"/>
        <v xml:space="preserve"> </v>
      </c>
      <c r="E119" s="228"/>
      <c r="F119" s="229" t="str">
        <f t="shared" si="10"/>
        <v xml:space="preserve"> </v>
      </c>
      <c r="G119" s="230"/>
      <c r="H119" s="231"/>
      <c r="I119" s="232" t="str">
        <f t="shared" si="9"/>
        <v xml:space="preserve"> </v>
      </c>
      <c r="J119" s="233"/>
      <c r="K119" s="111"/>
      <c r="L119" s="111"/>
      <c r="M119" s="233"/>
      <c r="N119" s="234"/>
      <c r="O119" s="235" t="str">
        <f>IF(A119="x",SUM(M$113:N119)-SUM(O$113:O118)," ")</f>
        <v xml:space="preserve"> </v>
      </c>
      <c r="P119" s="236"/>
      <c r="Q119" s="237"/>
      <c r="R119" s="112" t="str">
        <f t="shared" si="11"/>
        <v xml:space="preserve"> </v>
      </c>
      <c r="S119" s="113" t="str">
        <f t="shared" si="12"/>
        <v xml:space="preserve"> </v>
      </c>
      <c r="T119" s="238" t="str">
        <f t="shared" si="13"/>
        <v xml:space="preserve"> </v>
      </c>
      <c r="U119" s="239"/>
      <c r="V119" s="240"/>
      <c r="W119" s="241"/>
      <c r="X119" s="241"/>
      <c r="Y119" s="241"/>
      <c r="Z119" s="242"/>
    </row>
    <row r="120" spans="1:26" s="114" customFormat="1" ht="20.100000000000001" customHeight="1" x14ac:dyDescent="0.25">
      <c r="A120" s="109"/>
      <c r="B120" s="110"/>
      <c r="C120" s="110"/>
      <c r="D120" s="227" t="str">
        <f t="shared" si="8"/>
        <v xml:space="preserve"> </v>
      </c>
      <c r="E120" s="228"/>
      <c r="F120" s="229" t="str">
        <f t="shared" si="10"/>
        <v xml:space="preserve"> </v>
      </c>
      <c r="G120" s="230"/>
      <c r="H120" s="231"/>
      <c r="I120" s="232" t="str">
        <f t="shared" si="9"/>
        <v xml:space="preserve"> </v>
      </c>
      <c r="J120" s="233"/>
      <c r="K120" s="111"/>
      <c r="L120" s="111"/>
      <c r="M120" s="233"/>
      <c r="N120" s="234"/>
      <c r="O120" s="235" t="str">
        <f>IF(A120="x",SUM(M$113:N120)-SUM(O$113:O119)," ")</f>
        <v xml:space="preserve"> </v>
      </c>
      <c r="P120" s="236"/>
      <c r="Q120" s="237"/>
      <c r="R120" s="112" t="str">
        <f t="shared" si="11"/>
        <v xml:space="preserve"> </v>
      </c>
      <c r="S120" s="113" t="str">
        <f t="shared" si="12"/>
        <v xml:space="preserve"> </v>
      </c>
      <c r="T120" s="238" t="str">
        <f t="shared" si="13"/>
        <v xml:space="preserve"> </v>
      </c>
      <c r="U120" s="239"/>
      <c r="V120" s="240"/>
      <c r="W120" s="241"/>
      <c r="X120" s="241"/>
      <c r="Y120" s="241"/>
      <c r="Z120" s="242"/>
    </row>
    <row r="121" spans="1:26" s="114" customFormat="1" ht="20.100000000000001" customHeight="1" x14ac:dyDescent="0.25">
      <c r="A121" s="109"/>
      <c r="B121" s="110"/>
      <c r="C121" s="110"/>
      <c r="D121" s="227" t="str">
        <f t="shared" si="8"/>
        <v xml:space="preserve"> </v>
      </c>
      <c r="E121" s="228"/>
      <c r="F121" s="229" t="str">
        <f t="shared" si="10"/>
        <v xml:space="preserve"> </v>
      </c>
      <c r="G121" s="230"/>
      <c r="H121" s="231"/>
      <c r="I121" s="232" t="str">
        <f t="shared" si="9"/>
        <v xml:space="preserve"> </v>
      </c>
      <c r="J121" s="233"/>
      <c r="K121" s="111"/>
      <c r="L121" s="111"/>
      <c r="M121" s="233"/>
      <c r="N121" s="234"/>
      <c r="O121" s="235" t="str">
        <f>IF(A121="x",SUM(M$113:N121)-SUM(O$113:O120)," ")</f>
        <v xml:space="preserve"> </v>
      </c>
      <c r="P121" s="236"/>
      <c r="Q121" s="237"/>
      <c r="R121" s="112" t="str">
        <f t="shared" si="11"/>
        <v xml:space="preserve"> </v>
      </c>
      <c r="S121" s="113" t="str">
        <f t="shared" si="12"/>
        <v xml:space="preserve"> </v>
      </c>
      <c r="T121" s="238" t="str">
        <f t="shared" si="13"/>
        <v xml:space="preserve"> </v>
      </c>
      <c r="U121" s="239"/>
      <c r="V121" s="240"/>
      <c r="W121" s="241"/>
      <c r="X121" s="241"/>
      <c r="Y121" s="241"/>
      <c r="Z121" s="242"/>
    </row>
    <row r="122" spans="1:26" s="114" customFormat="1" ht="20.100000000000001" customHeight="1" x14ac:dyDescent="0.25">
      <c r="A122" s="109"/>
      <c r="B122" s="110"/>
      <c r="C122" s="110"/>
      <c r="D122" s="227" t="str">
        <f t="shared" si="8"/>
        <v xml:space="preserve"> </v>
      </c>
      <c r="E122" s="228"/>
      <c r="F122" s="229" t="str">
        <f t="shared" si="10"/>
        <v xml:space="preserve"> </v>
      </c>
      <c r="G122" s="230"/>
      <c r="H122" s="231"/>
      <c r="I122" s="232" t="str">
        <f t="shared" si="9"/>
        <v xml:space="preserve"> </v>
      </c>
      <c r="J122" s="233"/>
      <c r="K122" s="111"/>
      <c r="L122" s="111"/>
      <c r="M122" s="233"/>
      <c r="N122" s="234"/>
      <c r="O122" s="235" t="str">
        <f>IF(A122="x",SUM(M$113:N122)-SUM(O$113:O121)," ")</f>
        <v xml:space="preserve"> </v>
      </c>
      <c r="P122" s="236"/>
      <c r="Q122" s="237"/>
      <c r="R122" s="112" t="str">
        <f t="shared" si="11"/>
        <v xml:space="preserve"> </v>
      </c>
      <c r="S122" s="113" t="str">
        <f t="shared" si="12"/>
        <v xml:space="preserve"> </v>
      </c>
      <c r="T122" s="238" t="str">
        <f t="shared" si="13"/>
        <v xml:space="preserve"> </v>
      </c>
      <c r="U122" s="239"/>
      <c r="V122" s="240"/>
      <c r="W122" s="241"/>
      <c r="X122" s="241"/>
      <c r="Y122" s="241"/>
      <c r="Z122" s="242"/>
    </row>
    <row r="123" spans="1:26" s="114" customFormat="1" ht="20.100000000000001" customHeight="1" x14ac:dyDescent="0.25">
      <c r="A123" s="109"/>
      <c r="B123" s="110"/>
      <c r="C123" s="110"/>
      <c r="D123" s="227" t="str">
        <f t="shared" si="8"/>
        <v xml:space="preserve"> </v>
      </c>
      <c r="E123" s="228"/>
      <c r="F123" s="229" t="str">
        <f t="shared" si="10"/>
        <v xml:space="preserve"> </v>
      </c>
      <c r="G123" s="230"/>
      <c r="H123" s="231"/>
      <c r="I123" s="232" t="str">
        <f t="shared" si="9"/>
        <v xml:space="preserve"> </v>
      </c>
      <c r="J123" s="233"/>
      <c r="K123" s="111"/>
      <c r="L123" s="111"/>
      <c r="M123" s="233"/>
      <c r="N123" s="234"/>
      <c r="O123" s="235" t="str">
        <f>IF(A123="x",SUM(M$113:N123)-SUM(O$113:O122)," ")</f>
        <v xml:space="preserve"> </v>
      </c>
      <c r="P123" s="236"/>
      <c r="Q123" s="237"/>
      <c r="R123" s="112" t="str">
        <f t="shared" si="11"/>
        <v xml:space="preserve"> </v>
      </c>
      <c r="S123" s="113" t="str">
        <f t="shared" si="12"/>
        <v xml:space="preserve"> </v>
      </c>
      <c r="T123" s="238" t="str">
        <f t="shared" si="13"/>
        <v xml:space="preserve"> </v>
      </c>
      <c r="U123" s="239"/>
      <c r="V123" s="240"/>
      <c r="W123" s="241"/>
      <c r="X123" s="241"/>
      <c r="Y123" s="241"/>
      <c r="Z123" s="242"/>
    </row>
    <row r="124" spans="1:26" s="114" customFormat="1" ht="20.100000000000001" customHeight="1" x14ac:dyDescent="0.25">
      <c r="A124" s="109"/>
      <c r="B124" s="110"/>
      <c r="C124" s="110"/>
      <c r="D124" s="227" t="str">
        <f t="shared" si="8"/>
        <v xml:space="preserve"> </v>
      </c>
      <c r="E124" s="228"/>
      <c r="F124" s="229" t="str">
        <f t="shared" si="10"/>
        <v xml:space="preserve"> </v>
      </c>
      <c r="G124" s="230"/>
      <c r="H124" s="231"/>
      <c r="I124" s="232" t="str">
        <f t="shared" si="9"/>
        <v xml:space="preserve"> </v>
      </c>
      <c r="J124" s="233"/>
      <c r="K124" s="111"/>
      <c r="L124" s="111"/>
      <c r="M124" s="233"/>
      <c r="N124" s="234"/>
      <c r="O124" s="235" t="str">
        <f>IF(A124="x",SUM(M$113:N124)-SUM(O$113:O123)," ")</f>
        <v xml:space="preserve"> </v>
      </c>
      <c r="P124" s="236"/>
      <c r="Q124" s="237"/>
      <c r="R124" s="112" t="str">
        <f t="shared" si="11"/>
        <v xml:space="preserve"> </v>
      </c>
      <c r="S124" s="113" t="str">
        <f t="shared" si="12"/>
        <v xml:space="preserve"> </v>
      </c>
      <c r="T124" s="238" t="str">
        <f t="shared" si="13"/>
        <v xml:space="preserve"> </v>
      </c>
      <c r="U124" s="239"/>
      <c r="V124" s="240"/>
      <c r="W124" s="241"/>
      <c r="X124" s="241"/>
      <c r="Y124" s="241"/>
      <c r="Z124" s="242"/>
    </row>
    <row r="125" spans="1:26" s="114" customFormat="1" ht="20.100000000000001" customHeight="1" x14ac:dyDescent="0.25">
      <c r="A125" s="109"/>
      <c r="B125" s="110"/>
      <c r="C125" s="110"/>
      <c r="D125" s="227" t="str">
        <f t="shared" si="8"/>
        <v xml:space="preserve"> </v>
      </c>
      <c r="E125" s="228"/>
      <c r="F125" s="229" t="str">
        <f t="shared" si="10"/>
        <v xml:space="preserve"> </v>
      </c>
      <c r="G125" s="230"/>
      <c r="H125" s="231"/>
      <c r="I125" s="232" t="str">
        <f t="shared" si="9"/>
        <v xml:space="preserve"> </v>
      </c>
      <c r="J125" s="233"/>
      <c r="K125" s="111"/>
      <c r="L125" s="111"/>
      <c r="M125" s="233"/>
      <c r="N125" s="234"/>
      <c r="O125" s="235" t="str">
        <f>IF(A125="x",SUM(M$113:N125)-SUM(O$113:O124)," ")</f>
        <v xml:space="preserve"> </v>
      </c>
      <c r="P125" s="236"/>
      <c r="Q125" s="237"/>
      <c r="R125" s="112" t="str">
        <f t="shared" si="11"/>
        <v xml:space="preserve"> </v>
      </c>
      <c r="S125" s="113" t="str">
        <f t="shared" si="12"/>
        <v xml:space="preserve"> </v>
      </c>
      <c r="T125" s="238" t="str">
        <f t="shared" si="13"/>
        <v xml:space="preserve"> </v>
      </c>
      <c r="U125" s="239"/>
      <c r="V125" s="240"/>
      <c r="W125" s="241"/>
      <c r="X125" s="241"/>
      <c r="Y125" s="241"/>
      <c r="Z125" s="242"/>
    </row>
    <row r="126" spans="1:26" s="114" customFormat="1" ht="20.100000000000001" customHeight="1" x14ac:dyDescent="0.25">
      <c r="A126" s="109"/>
      <c r="B126" s="110"/>
      <c r="C126" s="110"/>
      <c r="D126" s="227" t="str">
        <f t="shared" si="8"/>
        <v xml:space="preserve"> </v>
      </c>
      <c r="E126" s="228"/>
      <c r="F126" s="229" t="str">
        <f t="shared" si="10"/>
        <v xml:space="preserve"> </v>
      </c>
      <c r="G126" s="230"/>
      <c r="H126" s="231"/>
      <c r="I126" s="232"/>
      <c r="J126" s="233"/>
      <c r="K126" s="111"/>
      <c r="L126" s="111"/>
      <c r="M126" s="233"/>
      <c r="N126" s="234"/>
      <c r="O126" s="235" t="str">
        <f>IF(A126="x",SUM(M$113:N126)-SUM(O$113:O125)," ")</f>
        <v xml:space="preserve"> </v>
      </c>
      <c r="P126" s="236"/>
      <c r="Q126" s="237"/>
      <c r="R126" s="112" t="str">
        <f t="shared" si="11"/>
        <v xml:space="preserve"> </v>
      </c>
      <c r="S126" s="113" t="str">
        <f t="shared" si="12"/>
        <v xml:space="preserve"> </v>
      </c>
      <c r="T126" s="238" t="str">
        <f t="shared" si="13"/>
        <v xml:space="preserve"> </v>
      </c>
      <c r="U126" s="239"/>
      <c r="V126" s="240"/>
      <c r="W126" s="241"/>
      <c r="X126" s="241"/>
      <c r="Y126" s="241"/>
      <c r="Z126" s="242"/>
    </row>
    <row r="127" spans="1:26" s="114" customFormat="1" ht="20.100000000000001" customHeight="1" x14ac:dyDescent="0.25">
      <c r="A127" s="109"/>
      <c r="B127" s="110"/>
      <c r="C127" s="110"/>
      <c r="D127" s="227" t="str">
        <f t="shared" si="8"/>
        <v xml:space="preserve"> </v>
      </c>
      <c r="E127" s="228"/>
      <c r="F127" s="229" t="str">
        <f t="shared" si="10"/>
        <v xml:space="preserve"> </v>
      </c>
      <c r="G127" s="230"/>
      <c r="H127" s="231"/>
      <c r="I127" s="232" t="str">
        <f t="shared" si="9"/>
        <v xml:space="preserve"> </v>
      </c>
      <c r="J127" s="233"/>
      <c r="K127" s="111"/>
      <c r="L127" s="111"/>
      <c r="M127" s="233"/>
      <c r="N127" s="234"/>
      <c r="O127" s="235" t="str">
        <f>IF(A127="x",SUM(M$113:N127)-SUM(O$113:O126)," ")</f>
        <v xml:space="preserve"> </v>
      </c>
      <c r="P127" s="236"/>
      <c r="Q127" s="237"/>
      <c r="R127" s="112" t="str">
        <f t="shared" si="11"/>
        <v xml:space="preserve"> </v>
      </c>
      <c r="S127" s="113" t="str">
        <f t="shared" si="12"/>
        <v xml:space="preserve"> </v>
      </c>
      <c r="T127" s="238" t="str">
        <f t="shared" si="13"/>
        <v xml:space="preserve"> </v>
      </c>
      <c r="U127" s="239"/>
      <c r="V127" s="240"/>
      <c r="W127" s="241"/>
      <c r="X127" s="241"/>
      <c r="Y127" s="241"/>
      <c r="Z127" s="242"/>
    </row>
    <row r="128" spans="1:26" s="114" customFormat="1" ht="20.100000000000001" customHeight="1" x14ac:dyDescent="0.25">
      <c r="A128" s="109"/>
      <c r="B128" s="110"/>
      <c r="C128" s="110"/>
      <c r="D128" s="227" t="str">
        <f t="shared" si="8"/>
        <v xml:space="preserve"> </v>
      </c>
      <c r="E128" s="228"/>
      <c r="F128" s="229" t="str">
        <f t="shared" si="10"/>
        <v xml:space="preserve"> </v>
      </c>
      <c r="G128" s="230"/>
      <c r="H128" s="231"/>
      <c r="I128" s="232" t="str">
        <f t="shared" si="9"/>
        <v xml:space="preserve"> </v>
      </c>
      <c r="J128" s="233"/>
      <c r="K128" s="111"/>
      <c r="L128" s="111"/>
      <c r="M128" s="233"/>
      <c r="N128" s="234"/>
      <c r="O128" s="235" t="str">
        <f>IF(A128="x",SUM(M$113:N128)-SUM(O$113:O127)," ")</f>
        <v xml:space="preserve"> </v>
      </c>
      <c r="P128" s="236"/>
      <c r="Q128" s="237"/>
      <c r="R128" s="112" t="str">
        <f t="shared" si="11"/>
        <v xml:space="preserve"> </v>
      </c>
      <c r="S128" s="113" t="str">
        <f t="shared" si="12"/>
        <v xml:space="preserve"> </v>
      </c>
      <c r="T128" s="238" t="str">
        <f t="shared" si="13"/>
        <v xml:space="preserve"> </v>
      </c>
      <c r="U128" s="239"/>
      <c r="V128" s="240"/>
      <c r="W128" s="241"/>
      <c r="X128" s="241"/>
      <c r="Y128" s="241"/>
      <c r="Z128" s="242"/>
    </row>
    <row r="129" spans="1:26" s="114" customFormat="1" ht="20.100000000000001" customHeight="1" x14ac:dyDescent="0.25">
      <c r="A129" s="109"/>
      <c r="B129" s="110"/>
      <c r="C129" s="110"/>
      <c r="D129" s="227" t="str">
        <f t="shared" si="8"/>
        <v xml:space="preserve"> </v>
      </c>
      <c r="E129" s="228"/>
      <c r="F129" s="229" t="str">
        <f t="shared" si="10"/>
        <v xml:space="preserve"> </v>
      </c>
      <c r="G129" s="230"/>
      <c r="H129" s="231"/>
      <c r="I129" s="232" t="str">
        <f t="shared" si="9"/>
        <v xml:space="preserve"> </v>
      </c>
      <c r="J129" s="233"/>
      <c r="K129" s="111"/>
      <c r="L129" s="111"/>
      <c r="M129" s="233"/>
      <c r="N129" s="234"/>
      <c r="O129" s="235" t="str">
        <f>IF(A129="x",SUM(M$113:N129)-SUM(O$113:O128)," ")</f>
        <v xml:space="preserve"> </v>
      </c>
      <c r="P129" s="236"/>
      <c r="Q129" s="237"/>
      <c r="R129" s="112" t="str">
        <f t="shared" si="11"/>
        <v xml:space="preserve"> </v>
      </c>
      <c r="S129" s="113" t="str">
        <f t="shared" si="12"/>
        <v xml:space="preserve"> </v>
      </c>
      <c r="T129" s="238" t="str">
        <f t="shared" si="13"/>
        <v xml:space="preserve"> </v>
      </c>
      <c r="U129" s="239"/>
      <c r="V129" s="240"/>
      <c r="W129" s="241"/>
      <c r="X129" s="241"/>
      <c r="Y129" s="241"/>
      <c r="Z129" s="242"/>
    </row>
    <row r="130" spans="1:26" s="114" customFormat="1" ht="20.100000000000001" customHeight="1" x14ac:dyDescent="0.25">
      <c r="A130" s="109"/>
      <c r="B130" s="110"/>
      <c r="C130" s="110"/>
      <c r="D130" s="227" t="str">
        <f t="shared" si="8"/>
        <v xml:space="preserve"> </v>
      </c>
      <c r="E130" s="228"/>
      <c r="F130" s="229" t="str">
        <f t="shared" si="10"/>
        <v xml:space="preserve"> </v>
      </c>
      <c r="G130" s="230"/>
      <c r="H130" s="231"/>
      <c r="I130" s="232" t="str">
        <f t="shared" si="9"/>
        <v xml:space="preserve"> </v>
      </c>
      <c r="J130" s="233"/>
      <c r="K130" s="111"/>
      <c r="L130" s="111"/>
      <c r="M130" s="233"/>
      <c r="N130" s="234"/>
      <c r="O130" s="235" t="str">
        <f>IF(A130="x",SUM(M$113:N130)-SUM(O$113:O129)," ")</f>
        <v xml:space="preserve"> </v>
      </c>
      <c r="P130" s="236"/>
      <c r="Q130" s="237"/>
      <c r="R130" s="112" t="str">
        <f t="shared" si="11"/>
        <v xml:space="preserve"> </v>
      </c>
      <c r="S130" s="113" t="str">
        <f t="shared" si="12"/>
        <v xml:space="preserve"> </v>
      </c>
      <c r="T130" s="238" t="str">
        <f t="shared" si="13"/>
        <v xml:space="preserve"> </v>
      </c>
      <c r="U130" s="239"/>
      <c r="V130" s="240"/>
      <c r="W130" s="241"/>
      <c r="X130" s="241"/>
      <c r="Y130" s="241"/>
      <c r="Z130" s="242"/>
    </row>
    <row r="131" spans="1:26" s="114" customFormat="1" ht="20.100000000000001" customHeight="1" x14ac:dyDescent="0.25">
      <c r="A131" s="109"/>
      <c r="B131" s="110"/>
      <c r="C131" s="110"/>
      <c r="D131" s="227" t="str">
        <f t="shared" si="8"/>
        <v xml:space="preserve"> </v>
      </c>
      <c r="E131" s="228"/>
      <c r="F131" s="229" t="str">
        <f t="shared" si="10"/>
        <v xml:space="preserve"> </v>
      </c>
      <c r="G131" s="230"/>
      <c r="H131" s="231"/>
      <c r="I131" s="232" t="str">
        <f t="shared" si="9"/>
        <v xml:space="preserve"> </v>
      </c>
      <c r="J131" s="233"/>
      <c r="K131" s="111"/>
      <c r="L131" s="111"/>
      <c r="M131" s="233"/>
      <c r="N131" s="234"/>
      <c r="O131" s="235" t="str">
        <f>IF(A131="x",SUM(M$113:N131)-SUM(O$113:O130)," ")</f>
        <v xml:space="preserve"> </v>
      </c>
      <c r="P131" s="236"/>
      <c r="Q131" s="237"/>
      <c r="R131" s="112" t="str">
        <f t="shared" si="11"/>
        <v xml:space="preserve"> </v>
      </c>
      <c r="S131" s="113" t="str">
        <f t="shared" si="12"/>
        <v xml:space="preserve"> </v>
      </c>
      <c r="T131" s="238" t="str">
        <f t="shared" si="13"/>
        <v xml:space="preserve"> </v>
      </c>
      <c r="U131" s="239"/>
      <c r="V131" s="240"/>
      <c r="W131" s="241"/>
      <c r="X131" s="241"/>
      <c r="Y131" s="241"/>
      <c r="Z131" s="242"/>
    </row>
    <row r="132" spans="1:26" s="114" customFormat="1" ht="20.100000000000001" customHeight="1" x14ac:dyDescent="0.25">
      <c r="A132" s="109"/>
      <c r="B132" s="110"/>
      <c r="C132" s="110"/>
      <c r="D132" s="227" t="str">
        <f t="shared" si="8"/>
        <v xml:space="preserve"> </v>
      </c>
      <c r="E132" s="228"/>
      <c r="F132" s="229" t="str">
        <f t="shared" si="10"/>
        <v xml:space="preserve"> </v>
      </c>
      <c r="G132" s="230"/>
      <c r="H132" s="231"/>
      <c r="I132" s="232" t="str">
        <f t="shared" si="9"/>
        <v xml:space="preserve"> </v>
      </c>
      <c r="J132" s="233"/>
      <c r="K132" s="111"/>
      <c r="L132" s="111"/>
      <c r="M132" s="233"/>
      <c r="N132" s="234"/>
      <c r="O132" s="235" t="str">
        <f>IF(A132="x",SUM(M$113:N132)-SUM(O$113:O131)," ")</f>
        <v xml:space="preserve"> </v>
      </c>
      <c r="P132" s="236"/>
      <c r="Q132" s="237"/>
      <c r="R132" s="112" t="str">
        <f t="shared" si="11"/>
        <v xml:space="preserve"> </v>
      </c>
      <c r="S132" s="113" t="str">
        <f t="shared" si="12"/>
        <v xml:space="preserve"> </v>
      </c>
      <c r="T132" s="238" t="str">
        <f t="shared" si="13"/>
        <v xml:space="preserve"> </v>
      </c>
      <c r="U132" s="239"/>
      <c r="V132" s="240"/>
      <c r="W132" s="241"/>
      <c r="X132" s="241"/>
      <c r="Y132" s="241"/>
      <c r="Z132" s="242"/>
    </row>
    <row r="133" spans="1:26" s="114" customFormat="1" ht="20.100000000000001" customHeight="1" x14ac:dyDescent="0.25">
      <c r="A133" s="109"/>
      <c r="B133" s="110"/>
      <c r="C133" s="110"/>
      <c r="D133" s="227" t="str">
        <f t="shared" si="8"/>
        <v xml:space="preserve"> </v>
      </c>
      <c r="E133" s="228"/>
      <c r="F133" s="229" t="str">
        <f t="shared" si="10"/>
        <v xml:space="preserve"> </v>
      </c>
      <c r="G133" s="230"/>
      <c r="H133" s="231"/>
      <c r="I133" s="232" t="str">
        <f t="shared" si="9"/>
        <v xml:space="preserve"> </v>
      </c>
      <c r="J133" s="233"/>
      <c r="K133" s="111"/>
      <c r="L133" s="111"/>
      <c r="M133" s="233"/>
      <c r="N133" s="234"/>
      <c r="O133" s="235" t="str">
        <f>IF(A133="x",SUM(M$113:N133)-SUM(O$113:O132)," ")</f>
        <v xml:space="preserve"> </v>
      </c>
      <c r="P133" s="236"/>
      <c r="Q133" s="237"/>
      <c r="R133" s="112" t="str">
        <f t="shared" si="11"/>
        <v xml:space="preserve"> </v>
      </c>
      <c r="S133" s="113" t="str">
        <f t="shared" si="12"/>
        <v xml:space="preserve"> </v>
      </c>
      <c r="T133" s="238" t="str">
        <f t="shared" si="13"/>
        <v xml:space="preserve"> </v>
      </c>
      <c r="U133" s="239"/>
      <c r="V133" s="240"/>
      <c r="W133" s="241"/>
      <c r="X133" s="241"/>
      <c r="Y133" s="241"/>
      <c r="Z133" s="242"/>
    </row>
    <row r="134" spans="1:26" s="114" customFormat="1" ht="20.100000000000001" customHeight="1" x14ac:dyDescent="0.25">
      <c r="A134" s="109"/>
      <c r="B134" s="110"/>
      <c r="C134" s="110"/>
      <c r="D134" s="227" t="str">
        <f t="shared" si="8"/>
        <v xml:space="preserve"> </v>
      </c>
      <c r="E134" s="228"/>
      <c r="F134" s="229" t="str">
        <f t="shared" si="10"/>
        <v xml:space="preserve"> </v>
      </c>
      <c r="G134" s="230"/>
      <c r="H134" s="231"/>
      <c r="I134" s="232" t="str">
        <f t="shared" si="9"/>
        <v xml:space="preserve"> </v>
      </c>
      <c r="J134" s="233"/>
      <c r="K134" s="111"/>
      <c r="L134" s="111"/>
      <c r="M134" s="233"/>
      <c r="N134" s="234"/>
      <c r="O134" s="235" t="str">
        <f>IF(A134="x",SUM(M$113:N134)-SUM(O$113:O133)," ")</f>
        <v xml:space="preserve"> </v>
      </c>
      <c r="P134" s="236"/>
      <c r="Q134" s="237"/>
      <c r="R134" s="112" t="str">
        <f t="shared" si="11"/>
        <v xml:space="preserve"> </v>
      </c>
      <c r="S134" s="113" t="str">
        <f t="shared" si="12"/>
        <v xml:space="preserve"> </v>
      </c>
      <c r="T134" s="238" t="str">
        <f t="shared" si="13"/>
        <v xml:space="preserve"> </v>
      </c>
      <c r="U134" s="239"/>
      <c r="V134" s="240"/>
      <c r="W134" s="241"/>
      <c r="X134" s="241"/>
      <c r="Y134" s="241"/>
      <c r="Z134" s="242"/>
    </row>
    <row r="135" spans="1:26" s="114" customFormat="1" ht="20.100000000000001" customHeight="1" x14ac:dyDescent="0.25">
      <c r="A135" s="109"/>
      <c r="B135" s="110"/>
      <c r="C135" s="110"/>
      <c r="D135" s="227" t="str">
        <f t="shared" si="8"/>
        <v xml:space="preserve"> </v>
      </c>
      <c r="E135" s="228"/>
      <c r="F135" s="229" t="str">
        <f t="shared" si="10"/>
        <v xml:space="preserve"> </v>
      </c>
      <c r="G135" s="230"/>
      <c r="H135" s="231"/>
      <c r="I135" s="232" t="str">
        <f t="shared" si="9"/>
        <v xml:space="preserve"> </v>
      </c>
      <c r="J135" s="233"/>
      <c r="K135" s="111"/>
      <c r="L135" s="111"/>
      <c r="M135" s="233"/>
      <c r="N135" s="234"/>
      <c r="O135" s="235" t="str">
        <f>IF(A135="x",SUM(M$113:N135)-SUM(O$113:O134)," ")</f>
        <v xml:space="preserve"> </v>
      </c>
      <c r="P135" s="236"/>
      <c r="Q135" s="237"/>
      <c r="R135" s="112" t="str">
        <f t="shared" si="11"/>
        <v xml:space="preserve"> </v>
      </c>
      <c r="S135" s="113" t="str">
        <f t="shared" si="12"/>
        <v xml:space="preserve"> </v>
      </c>
      <c r="T135" s="238" t="str">
        <f t="shared" si="13"/>
        <v xml:space="preserve"> </v>
      </c>
      <c r="U135" s="239"/>
      <c r="V135" s="240"/>
      <c r="W135" s="241"/>
      <c r="X135" s="241"/>
      <c r="Y135" s="241"/>
      <c r="Z135" s="242"/>
    </row>
    <row r="136" spans="1:26" s="114" customFormat="1" ht="20.100000000000001" customHeight="1" x14ac:dyDescent="0.25">
      <c r="A136" s="109"/>
      <c r="B136" s="110"/>
      <c r="C136" s="110"/>
      <c r="D136" s="227" t="str">
        <f t="shared" si="8"/>
        <v xml:space="preserve"> </v>
      </c>
      <c r="E136" s="228"/>
      <c r="F136" s="229" t="str">
        <f t="shared" si="10"/>
        <v xml:space="preserve"> </v>
      </c>
      <c r="G136" s="230"/>
      <c r="H136" s="231"/>
      <c r="I136" s="232" t="str">
        <f t="shared" si="9"/>
        <v xml:space="preserve"> </v>
      </c>
      <c r="J136" s="233"/>
      <c r="K136" s="111"/>
      <c r="L136" s="111"/>
      <c r="M136" s="233"/>
      <c r="N136" s="234"/>
      <c r="O136" s="235" t="str">
        <f>IF(A136="x",SUM(M$113:N136)-SUM(O$113:O135)," ")</f>
        <v xml:space="preserve"> </v>
      </c>
      <c r="P136" s="236"/>
      <c r="Q136" s="237"/>
      <c r="R136" s="112" t="str">
        <f t="shared" si="11"/>
        <v xml:space="preserve"> </v>
      </c>
      <c r="S136" s="113" t="str">
        <f t="shared" si="12"/>
        <v xml:space="preserve"> </v>
      </c>
      <c r="T136" s="238" t="str">
        <f t="shared" si="13"/>
        <v xml:space="preserve"> </v>
      </c>
      <c r="U136" s="239"/>
      <c r="V136" s="240"/>
      <c r="W136" s="241"/>
      <c r="X136" s="241"/>
      <c r="Y136" s="241"/>
      <c r="Z136" s="242"/>
    </row>
    <row r="137" spans="1:26" s="114" customFormat="1" ht="20.100000000000001" customHeight="1" x14ac:dyDescent="0.25">
      <c r="A137" s="109"/>
      <c r="B137" s="110"/>
      <c r="C137" s="110"/>
      <c r="D137" s="227" t="str">
        <f t="shared" si="8"/>
        <v xml:space="preserve"> </v>
      </c>
      <c r="E137" s="228"/>
      <c r="F137" s="229" t="str">
        <f t="shared" si="10"/>
        <v xml:space="preserve"> </v>
      </c>
      <c r="G137" s="230"/>
      <c r="H137" s="231"/>
      <c r="I137" s="232" t="str">
        <f t="shared" si="9"/>
        <v xml:space="preserve"> </v>
      </c>
      <c r="J137" s="233"/>
      <c r="K137" s="111"/>
      <c r="L137" s="111"/>
      <c r="M137" s="233"/>
      <c r="N137" s="234"/>
      <c r="O137" s="235" t="str">
        <f>IF(A137="x",SUM(M$113:N137)-SUM(O$113:O136)," ")</f>
        <v xml:space="preserve"> </v>
      </c>
      <c r="P137" s="236"/>
      <c r="Q137" s="237"/>
      <c r="R137" s="112" t="str">
        <f t="shared" si="11"/>
        <v xml:space="preserve"> </v>
      </c>
      <c r="S137" s="113" t="str">
        <f t="shared" si="12"/>
        <v xml:space="preserve"> </v>
      </c>
      <c r="T137" s="238" t="str">
        <f t="shared" si="13"/>
        <v xml:space="preserve"> </v>
      </c>
      <c r="U137" s="239"/>
      <c r="V137" s="240"/>
      <c r="W137" s="241"/>
      <c r="X137" s="241"/>
      <c r="Y137" s="241"/>
      <c r="Z137" s="242"/>
    </row>
    <row r="138" spans="1:26" s="114" customFormat="1" ht="20.100000000000001" customHeight="1" x14ac:dyDescent="0.25">
      <c r="A138" s="109"/>
      <c r="B138" s="110"/>
      <c r="C138" s="110"/>
      <c r="D138" s="227" t="str">
        <f t="shared" si="8"/>
        <v xml:space="preserve"> </v>
      </c>
      <c r="E138" s="228"/>
      <c r="F138" s="229" t="str">
        <f t="shared" si="10"/>
        <v xml:space="preserve"> </v>
      </c>
      <c r="G138" s="230"/>
      <c r="H138" s="231"/>
      <c r="I138" s="232" t="str">
        <f t="shared" si="9"/>
        <v xml:space="preserve"> </v>
      </c>
      <c r="J138" s="233"/>
      <c r="K138" s="111"/>
      <c r="L138" s="111"/>
      <c r="M138" s="233"/>
      <c r="N138" s="234"/>
      <c r="O138" s="235" t="str">
        <f>IF(A138="x",SUM(M$113:N138)-SUM(O$113:O137)," ")</f>
        <v xml:space="preserve"> </v>
      </c>
      <c r="P138" s="236"/>
      <c r="Q138" s="237"/>
      <c r="R138" s="112" t="str">
        <f t="shared" si="11"/>
        <v xml:space="preserve"> </v>
      </c>
      <c r="S138" s="113" t="str">
        <f t="shared" si="12"/>
        <v xml:space="preserve"> </v>
      </c>
      <c r="T138" s="238" t="str">
        <f t="shared" si="13"/>
        <v xml:space="preserve"> </v>
      </c>
      <c r="U138" s="239"/>
      <c r="V138" s="240"/>
      <c r="W138" s="241"/>
      <c r="X138" s="241"/>
      <c r="Y138" s="241"/>
      <c r="Z138" s="242"/>
    </row>
    <row r="139" spans="1:26" s="114" customFormat="1" ht="20.100000000000001" customHeight="1" x14ac:dyDescent="0.25">
      <c r="A139" s="109"/>
      <c r="B139" s="110"/>
      <c r="C139" s="110"/>
      <c r="D139" s="227" t="str">
        <f t="shared" si="8"/>
        <v xml:space="preserve"> </v>
      </c>
      <c r="E139" s="228"/>
      <c r="F139" s="229" t="str">
        <f t="shared" si="10"/>
        <v xml:space="preserve"> </v>
      </c>
      <c r="G139" s="230"/>
      <c r="H139" s="231"/>
      <c r="I139" s="232" t="str">
        <f t="shared" si="9"/>
        <v xml:space="preserve"> </v>
      </c>
      <c r="J139" s="233"/>
      <c r="K139" s="111"/>
      <c r="L139" s="111"/>
      <c r="M139" s="233"/>
      <c r="N139" s="234"/>
      <c r="O139" s="235" t="str">
        <f>IF(A139="x",SUM(M$113:N139)-SUM(O$113:O138)," ")</f>
        <v xml:space="preserve"> </v>
      </c>
      <c r="P139" s="236"/>
      <c r="Q139" s="237"/>
      <c r="R139" s="112" t="str">
        <f t="shared" si="11"/>
        <v xml:space="preserve"> </v>
      </c>
      <c r="S139" s="113" t="str">
        <f t="shared" si="12"/>
        <v xml:space="preserve"> </v>
      </c>
      <c r="T139" s="238" t="str">
        <f t="shared" si="13"/>
        <v xml:space="preserve"> </v>
      </c>
      <c r="U139" s="239"/>
      <c r="V139" s="240"/>
      <c r="W139" s="241"/>
      <c r="X139" s="241"/>
      <c r="Y139" s="241"/>
      <c r="Z139" s="242"/>
    </row>
    <row r="140" spans="1:26" s="114" customFormat="1" ht="20.100000000000001" customHeight="1" x14ac:dyDescent="0.25">
      <c r="A140" s="109"/>
      <c r="B140" s="110"/>
      <c r="C140" s="110"/>
      <c r="D140" s="227" t="str">
        <f t="shared" si="8"/>
        <v xml:space="preserve"> </v>
      </c>
      <c r="E140" s="228"/>
      <c r="F140" s="229" t="str">
        <f t="shared" si="10"/>
        <v xml:space="preserve"> </v>
      </c>
      <c r="G140" s="230"/>
      <c r="H140" s="231"/>
      <c r="I140" s="232" t="str">
        <f t="shared" si="9"/>
        <v xml:space="preserve"> </v>
      </c>
      <c r="J140" s="233"/>
      <c r="K140" s="111"/>
      <c r="L140" s="111"/>
      <c r="M140" s="233"/>
      <c r="N140" s="234"/>
      <c r="O140" s="235" t="str">
        <f>IF(A140="x",SUM(M$113:N140)-SUM(O$113:O139)," ")</f>
        <v xml:space="preserve"> </v>
      </c>
      <c r="P140" s="236"/>
      <c r="Q140" s="237"/>
      <c r="R140" s="112" t="str">
        <f t="shared" si="11"/>
        <v xml:space="preserve"> </v>
      </c>
      <c r="S140" s="113" t="str">
        <f t="shared" si="12"/>
        <v xml:space="preserve"> </v>
      </c>
      <c r="T140" s="238" t="str">
        <f t="shared" si="13"/>
        <v xml:space="preserve"> </v>
      </c>
      <c r="U140" s="239"/>
      <c r="V140" s="240"/>
      <c r="W140" s="241"/>
      <c r="X140" s="241"/>
      <c r="Y140" s="241"/>
      <c r="Z140" s="242"/>
    </row>
    <row r="141" spans="1:26" s="114" customFormat="1" ht="20.100000000000001" customHeight="1" x14ac:dyDescent="0.25">
      <c r="A141" s="109"/>
      <c r="B141" s="110"/>
      <c r="C141" s="110"/>
      <c r="D141" s="227" t="str">
        <f t="shared" si="8"/>
        <v xml:space="preserve"> </v>
      </c>
      <c r="E141" s="228"/>
      <c r="F141" s="229" t="str">
        <f t="shared" si="10"/>
        <v xml:space="preserve"> </v>
      </c>
      <c r="G141" s="230"/>
      <c r="H141" s="231"/>
      <c r="I141" s="232" t="str">
        <f t="shared" si="9"/>
        <v xml:space="preserve"> </v>
      </c>
      <c r="J141" s="233"/>
      <c r="K141" s="111"/>
      <c r="L141" s="111"/>
      <c r="M141" s="233"/>
      <c r="N141" s="234"/>
      <c r="O141" s="235" t="str">
        <f>IF(A141="x",SUM(M$113:N141)-SUM(O$113:O140)," ")</f>
        <v xml:space="preserve"> </v>
      </c>
      <c r="P141" s="236"/>
      <c r="Q141" s="237"/>
      <c r="R141" s="112" t="str">
        <f t="shared" si="11"/>
        <v xml:space="preserve"> </v>
      </c>
      <c r="S141" s="113" t="str">
        <f t="shared" si="12"/>
        <v xml:space="preserve"> </v>
      </c>
      <c r="T141" s="238" t="str">
        <f t="shared" si="13"/>
        <v xml:space="preserve"> </v>
      </c>
      <c r="U141" s="239"/>
      <c r="V141" s="240"/>
      <c r="W141" s="241"/>
      <c r="X141" s="241"/>
      <c r="Y141" s="241"/>
      <c r="Z141" s="242"/>
    </row>
    <row r="142" spans="1:26" s="114" customFormat="1" ht="20.100000000000001" customHeight="1" x14ac:dyDescent="0.25">
      <c r="A142" s="109"/>
      <c r="B142" s="110"/>
      <c r="C142" s="110"/>
      <c r="D142" s="227" t="str">
        <f t="shared" si="8"/>
        <v xml:space="preserve"> </v>
      </c>
      <c r="E142" s="228"/>
      <c r="F142" s="229" t="str">
        <f t="shared" si="10"/>
        <v xml:space="preserve"> </v>
      </c>
      <c r="G142" s="230"/>
      <c r="H142" s="231"/>
      <c r="I142" s="232" t="str">
        <f t="shared" si="9"/>
        <v xml:space="preserve"> </v>
      </c>
      <c r="J142" s="233"/>
      <c r="K142" s="111"/>
      <c r="L142" s="111"/>
      <c r="M142" s="233"/>
      <c r="N142" s="234"/>
      <c r="O142" s="235" t="str">
        <f>IF(A142="x",SUM(M$113:N142)-SUM(O$113:O141)," ")</f>
        <v xml:space="preserve"> </v>
      </c>
      <c r="P142" s="236"/>
      <c r="Q142" s="237"/>
      <c r="R142" s="112" t="str">
        <f t="shared" si="11"/>
        <v xml:space="preserve"> </v>
      </c>
      <c r="S142" s="113" t="str">
        <f t="shared" si="12"/>
        <v xml:space="preserve"> </v>
      </c>
      <c r="T142" s="238" t="str">
        <f t="shared" si="13"/>
        <v xml:space="preserve"> </v>
      </c>
      <c r="U142" s="239"/>
      <c r="V142" s="240"/>
      <c r="W142" s="241"/>
      <c r="X142" s="241"/>
      <c r="Y142" s="241"/>
      <c r="Z142" s="242"/>
    </row>
    <row r="143" spans="1:26" s="114" customFormat="1" ht="20.100000000000001" customHeight="1" x14ac:dyDescent="0.25">
      <c r="A143" s="109"/>
      <c r="B143" s="110"/>
      <c r="C143" s="110"/>
      <c r="D143" s="227" t="str">
        <f t="shared" si="8"/>
        <v xml:space="preserve"> </v>
      </c>
      <c r="E143" s="228"/>
      <c r="F143" s="229" t="str">
        <f t="shared" si="10"/>
        <v xml:space="preserve"> </v>
      </c>
      <c r="G143" s="230"/>
      <c r="H143" s="231"/>
      <c r="I143" s="232" t="str">
        <f t="shared" si="9"/>
        <v xml:space="preserve"> </v>
      </c>
      <c r="J143" s="233"/>
      <c r="K143" s="111"/>
      <c r="L143" s="111"/>
      <c r="M143" s="233"/>
      <c r="N143" s="234"/>
      <c r="O143" s="235" t="str">
        <f>IF(A143="x",SUM(M$113:N143)-SUM(O$113:O142)," ")</f>
        <v xml:space="preserve"> </v>
      </c>
      <c r="P143" s="236"/>
      <c r="Q143" s="237"/>
      <c r="R143" s="112" t="str">
        <f t="shared" si="11"/>
        <v xml:space="preserve"> </v>
      </c>
      <c r="S143" s="113" t="str">
        <f t="shared" si="12"/>
        <v xml:space="preserve"> </v>
      </c>
      <c r="T143" s="238" t="str">
        <f t="shared" si="13"/>
        <v xml:space="preserve"> </v>
      </c>
      <c r="U143" s="239"/>
      <c r="V143" s="240"/>
      <c r="W143" s="241"/>
      <c r="X143" s="241"/>
      <c r="Y143" s="241"/>
      <c r="Z143" s="242"/>
    </row>
    <row r="144" spans="1:26" s="114" customFormat="1" ht="20.100000000000001" customHeight="1" x14ac:dyDescent="0.25">
      <c r="A144" s="109"/>
      <c r="B144" s="110"/>
      <c r="C144" s="110"/>
      <c r="D144" s="227" t="str">
        <f t="shared" si="8"/>
        <v xml:space="preserve"> </v>
      </c>
      <c r="E144" s="228"/>
      <c r="F144" s="229" t="str">
        <f t="shared" si="10"/>
        <v xml:space="preserve"> </v>
      </c>
      <c r="G144" s="230"/>
      <c r="H144" s="231"/>
      <c r="I144" s="232" t="str">
        <f t="shared" si="9"/>
        <v xml:space="preserve"> </v>
      </c>
      <c r="J144" s="233"/>
      <c r="K144" s="111"/>
      <c r="L144" s="111"/>
      <c r="M144" s="233"/>
      <c r="N144" s="234"/>
      <c r="O144" s="235" t="str">
        <f>IF(A144="x",SUM(M$113:N144)-SUM(O$113:O143)," ")</f>
        <v xml:space="preserve"> </v>
      </c>
      <c r="P144" s="236"/>
      <c r="Q144" s="237"/>
      <c r="R144" s="112" t="str">
        <f t="shared" si="11"/>
        <v xml:space="preserve"> </v>
      </c>
      <c r="S144" s="113" t="str">
        <f t="shared" si="12"/>
        <v xml:space="preserve"> </v>
      </c>
      <c r="T144" s="238" t="str">
        <f t="shared" si="13"/>
        <v xml:space="preserve"> </v>
      </c>
      <c r="U144" s="239"/>
      <c r="V144" s="240"/>
      <c r="W144" s="241"/>
      <c r="X144" s="241"/>
      <c r="Y144" s="241"/>
      <c r="Z144" s="242"/>
    </row>
    <row r="145" spans="1:26" s="114" customFormat="1" ht="20.100000000000001" customHeight="1" x14ac:dyDescent="0.25">
      <c r="A145" s="109"/>
      <c r="B145" s="110"/>
      <c r="C145" s="110"/>
      <c r="D145" s="227" t="str">
        <f t="shared" si="8"/>
        <v xml:space="preserve"> </v>
      </c>
      <c r="E145" s="228"/>
      <c r="F145" s="229" t="str">
        <f t="shared" si="10"/>
        <v xml:space="preserve"> </v>
      </c>
      <c r="G145" s="230"/>
      <c r="H145" s="231"/>
      <c r="I145" s="232" t="str">
        <f t="shared" si="9"/>
        <v xml:space="preserve"> </v>
      </c>
      <c r="J145" s="233"/>
      <c r="K145" s="111"/>
      <c r="L145" s="111"/>
      <c r="M145" s="233"/>
      <c r="N145" s="234"/>
      <c r="O145" s="235" t="str">
        <f>IF(A145="x",SUM(M$113:N145)-SUM(O$113:O144)," ")</f>
        <v xml:space="preserve"> </v>
      </c>
      <c r="P145" s="236"/>
      <c r="Q145" s="237"/>
      <c r="R145" s="112" t="str">
        <f t="shared" si="11"/>
        <v xml:space="preserve"> </v>
      </c>
      <c r="S145" s="113" t="str">
        <f t="shared" si="12"/>
        <v xml:space="preserve"> </v>
      </c>
      <c r="T145" s="238" t="str">
        <f t="shared" si="13"/>
        <v xml:space="preserve"> </v>
      </c>
      <c r="U145" s="239"/>
      <c r="V145" s="240"/>
      <c r="W145" s="241"/>
      <c r="X145" s="241"/>
      <c r="Y145" s="241"/>
      <c r="Z145" s="242"/>
    </row>
    <row r="146" spans="1:26" s="114" customFormat="1" ht="20.100000000000001" customHeight="1" x14ac:dyDescent="0.25">
      <c r="A146" s="109"/>
      <c r="B146" s="110"/>
      <c r="C146" s="110"/>
      <c r="D146" s="227" t="str">
        <f t="shared" si="8"/>
        <v xml:space="preserve"> </v>
      </c>
      <c r="E146" s="228"/>
      <c r="F146" s="229" t="str">
        <f t="shared" si="10"/>
        <v xml:space="preserve"> </v>
      </c>
      <c r="G146" s="230"/>
      <c r="H146" s="231"/>
      <c r="I146" s="232" t="str">
        <f t="shared" si="9"/>
        <v xml:space="preserve"> </v>
      </c>
      <c r="J146" s="233"/>
      <c r="K146" s="111"/>
      <c r="L146" s="111"/>
      <c r="M146" s="233"/>
      <c r="N146" s="234"/>
      <c r="O146" s="235" t="str">
        <f>IF(A146="x",SUM(M$113:N146)-SUM(O$113:O145)," ")</f>
        <v xml:space="preserve"> </v>
      </c>
      <c r="P146" s="236"/>
      <c r="Q146" s="237"/>
      <c r="R146" s="112" t="str">
        <f t="shared" si="11"/>
        <v xml:space="preserve"> </v>
      </c>
      <c r="S146" s="113" t="str">
        <f t="shared" si="12"/>
        <v xml:space="preserve"> </v>
      </c>
      <c r="T146" s="238" t="str">
        <f t="shared" si="13"/>
        <v xml:space="preserve"> </v>
      </c>
      <c r="U146" s="239"/>
      <c r="V146" s="240"/>
      <c r="W146" s="241"/>
      <c r="X146" s="241"/>
      <c r="Y146" s="241"/>
      <c r="Z146" s="242"/>
    </row>
    <row r="147" spans="1:26" s="114" customFormat="1" ht="20.100000000000001" customHeight="1" x14ac:dyDescent="0.25">
      <c r="A147" s="109"/>
      <c r="B147" s="110"/>
      <c r="C147" s="110"/>
      <c r="D147" s="227" t="str">
        <f t="shared" si="8"/>
        <v xml:space="preserve"> </v>
      </c>
      <c r="E147" s="228"/>
      <c r="F147" s="229" t="str">
        <f t="shared" si="10"/>
        <v xml:space="preserve"> </v>
      </c>
      <c r="G147" s="230"/>
      <c r="H147" s="231"/>
      <c r="I147" s="232" t="str">
        <f t="shared" si="9"/>
        <v xml:space="preserve"> </v>
      </c>
      <c r="J147" s="233"/>
      <c r="K147" s="111"/>
      <c r="L147" s="111"/>
      <c r="M147" s="233"/>
      <c r="N147" s="234"/>
      <c r="O147" s="235" t="str">
        <f>IF(A147="x",SUM(M$113:N147)-SUM(O$113:O146)," ")</f>
        <v xml:space="preserve"> </v>
      </c>
      <c r="P147" s="236"/>
      <c r="Q147" s="237"/>
      <c r="R147" s="112" t="str">
        <f t="shared" si="11"/>
        <v xml:space="preserve"> </v>
      </c>
      <c r="S147" s="113" t="str">
        <f t="shared" si="12"/>
        <v xml:space="preserve"> </v>
      </c>
      <c r="T147" s="238" t="str">
        <f t="shared" si="13"/>
        <v xml:space="preserve"> </v>
      </c>
      <c r="U147" s="239"/>
      <c r="V147" s="240"/>
      <c r="W147" s="241"/>
      <c r="X147" s="241"/>
      <c r="Y147" s="241"/>
      <c r="Z147" s="242"/>
    </row>
    <row r="148" spans="1:26" s="114" customFormat="1" ht="20.100000000000001" customHeight="1" x14ac:dyDescent="0.25">
      <c r="A148" s="109"/>
      <c r="B148" s="110"/>
      <c r="C148" s="110"/>
      <c r="D148" s="227" t="str">
        <f t="shared" si="8"/>
        <v xml:space="preserve"> </v>
      </c>
      <c r="E148" s="228"/>
      <c r="F148" s="229" t="str">
        <f t="shared" si="10"/>
        <v xml:space="preserve"> </v>
      </c>
      <c r="G148" s="230"/>
      <c r="H148" s="231"/>
      <c r="I148" s="232" t="str">
        <f t="shared" si="9"/>
        <v xml:space="preserve"> </v>
      </c>
      <c r="J148" s="233"/>
      <c r="K148" s="111"/>
      <c r="L148" s="111"/>
      <c r="M148" s="233"/>
      <c r="N148" s="234"/>
      <c r="O148" s="235" t="str">
        <f>IF(A148="x",SUM(M$113:N148)-SUM(O$113:O147)," ")</f>
        <v xml:space="preserve"> </v>
      </c>
      <c r="P148" s="236"/>
      <c r="Q148" s="237"/>
      <c r="R148" s="112" t="str">
        <f t="shared" si="11"/>
        <v xml:space="preserve"> </v>
      </c>
      <c r="S148" s="113" t="str">
        <f t="shared" si="12"/>
        <v xml:space="preserve"> </v>
      </c>
      <c r="T148" s="238" t="str">
        <f t="shared" si="13"/>
        <v xml:space="preserve"> </v>
      </c>
      <c r="U148" s="239"/>
      <c r="V148" s="240"/>
      <c r="W148" s="241"/>
      <c r="X148" s="241"/>
      <c r="Y148" s="241"/>
      <c r="Z148" s="242"/>
    </row>
    <row r="149" spans="1:26" s="114" customFormat="1" ht="20.100000000000001" customHeight="1" x14ac:dyDescent="0.25">
      <c r="A149" s="109"/>
      <c r="B149" s="110"/>
      <c r="C149" s="110"/>
      <c r="D149" s="227" t="str">
        <f t="shared" si="8"/>
        <v xml:space="preserve"> </v>
      </c>
      <c r="E149" s="228"/>
      <c r="F149" s="229" t="str">
        <f t="shared" si="10"/>
        <v xml:space="preserve"> </v>
      </c>
      <c r="G149" s="230"/>
      <c r="H149" s="231"/>
      <c r="I149" s="232" t="str">
        <f t="shared" si="9"/>
        <v xml:space="preserve"> </v>
      </c>
      <c r="J149" s="233"/>
      <c r="K149" s="111"/>
      <c r="L149" s="111"/>
      <c r="M149" s="233"/>
      <c r="N149" s="234"/>
      <c r="O149" s="235" t="str">
        <f>IF(A149="x",SUM(M$113:N149)-SUM(O$113:O148)," ")</f>
        <v xml:space="preserve"> </v>
      </c>
      <c r="P149" s="236"/>
      <c r="Q149" s="237"/>
      <c r="R149" s="112" t="str">
        <f t="shared" si="11"/>
        <v xml:space="preserve"> </v>
      </c>
      <c r="S149" s="113" t="str">
        <f t="shared" si="12"/>
        <v xml:space="preserve"> </v>
      </c>
      <c r="T149" s="238" t="str">
        <f t="shared" si="13"/>
        <v xml:space="preserve"> </v>
      </c>
      <c r="U149" s="239"/>
      <c r="V149" s="240"/>
      <c r="W149" s="241"/>
      <c r="X149" s="241"/>
      <c r="Y149" s="241"/>
      <c r="Z149" s="242"/>
    </row>
    <row r="150" spans="1:26" s="114" customFormat="1" ht="20.100000000000001" customHeight="1" x14ac:dyDescent="0.25">
      <c r="A150" s="109"/>
      <c r="B150" s="110"/>
      <c r="C150" s="110"/>
      <c r="D150" s="227" t="str">
        <f t="shared" si="8"/>
        <v xml:space="preserve"> </v>
      </c>
      <c r="E150" s="228"/>
      <c r="F150" s="229" t="str">
        <f t="shared" si="10"/>
        <v xml:space="preserve"> </v>
      </c>
      <c r="G150" s="230"/>
      <c r="H150" s="231"/>
      <c r="I150" s="232" t="str">
        <f t="shared" si="9"/>
        <v xml:space="preserve"> </v>
      </c>
      <c r="J150" s="233"/>
      <c r="K150" s="111"/>
      <c r="L150" s="111"/>
      <c r="M150" s="233"/>
      <c r="N150" s="234"/>
      <c r="O150" s="235" t="str">
        <f>IF(A150="x",SUM(M$113:N150)-SUM(O$113:O149)," ")</f>
        <v xml:space="preserve"> </v>
      </c>
      <c r="P150" s="236"/>
      <c r="Q150" s="237"/>
      <c r="R150" s="112" t="str">
        <f t="shared" si="11"/>
        <v xml:space="preserve"> </v>
      </c>
      <c r="S150" s="113" t="str">
        <f t="shared" si="12"/>
        <v xml:space="preserve"> </v>
      </c>
      <c r="T150" s="238" t="str">
        <f t="shared" si="13"/>
        <v xml:space="preserve"> </v>
      </c>
      <c r="U150" s="239"/>
      <c r="V150" s="240"/>
      <c r="W150" s="241"/>
      <c r="X150" s="241"/>
      <c r="Y150" s="241"/>
      <c r="Z150" s="242"/>
    </row>
    <row r="151" spans="1:26" s="114" customFormat="1" ht="20.100000000000001" customHeight="1" x14ac:dyDescent="0.25">
      <c r="A151" s="109"/>
      <c r="B151" s="110"/>
      <c r="C151" s="110"/>
      <c r="D151" s="227" t="str">
        <f t="shared" si="8"/>
        <v xml:space="preserve"> </v>
      </c>
      <c r="E151" s="228"/>
      <c r="F151" s="229" t="str">
        <f t="shared" si="10"/>
        <v xml:space="preserve"> </v>
      </c>
      <c r="G151" s="230"/>
      <c r="H151" s="231"/>
      <c r="I151" s="232" t="str">
        <f t="shared" si="9"/>
        <v xml:space="preserve"> </v>
      </c>
      <c r="J151" s="233"/>
      <c r="K151" s="111"/>
      <c r="L151" s="111"/>
      <c r="M151" s="233"/>
      <c r="N151" s="234"/>
      <c r="O151" s="235" t="str">
        <f>IF(A151="x",SUM(M$113:N151)-SUM(O$113:O150)," ")</f>
        <v xml:space="preserve"> </v>
      </c>
      <c r="P151" s="236"/>
      <c r="Q151" s="237"/>
      <c r="R151" s="112" t="str">
        <f t="shared" si="11"/>
        <v xml:space="preserve"> </v>
      </c>
      <c r="S151" s="113" t="str">
        <f t="shared" si="12"/>
        <v xml:space="preserve"> </v>
      </c>
      <c r="T151" s="238" t="str">
        <f t="shared" si="13"/>
        <v xml:space="preserve"> </v>
      </c>
      <c r="U151" s="239"/>
      <c r="V151" s="240"/>
      <c r="W151" s="241"/>
      <c r="X151" s="241"/>
      <c r="Y151" s="241"/>
      <c r="Z151" s="242"/>
    </row>
    <row r="152" spans="1:26" s="114" customFormat="1" ht="20.100000000000001" customHeight="1" x14ac:dyDescent="0.25">
      <c r="A152" s="109"/>
      <c r="B152" s="110"/>
      <c r="C152" s="110"/>
      <c r="D152" s="227" t="str">
        <f t="shared" si="8"/>
        <v xml:space="preserve"> </v>
      </c>
      <c r="E152" s="228"/>
      <c r="F152" s="229" t="str">
        <f t="shared" si="10"/>
        <v xml:space="preserve"> </v>
      </c>
      <c r="G152" s="230"/>
      <c r="H152" s="231"/>
      <c r="I152" s="232" t="str">
        <f t="shared" si="9"/>
        <v xml:space="preserve"> </v>
      </c>
      <c r="J152" s="233"/>
      <c r="K152" s="111"/>
      <c r="L152" s="111"/>
      <c r="M152" s="233"/>
      <c r="N152" s="234"/>
      <c r="O152" s="235" t="str">
        <f>IF(A152="x",SUM(M$113:N152)-SUM(O$113:O151)," ")</f>
        <v xml:space="preserve"> </v>
      </c>
      <c r="P152" s="236"/>
      <c r="Q152" s="237"/>
      <c r="R152" s="112" t="str">
        <f t="shared" si="11"/>
        <v xml:space="preserve"> </v>
      </c>
      <c r="S152" s="113" t="str">
        <f t="shared" si="12"/>
        <v xml:space="preserve"> </v>
      </c>
      <c r="T152" s="238" t="str">
        <f t="shared" si="13"/>
        <v xml:space="preserve"> </v>
      </c>
      <c r="U152" s="239"/>
      <c r="V152" s="240"/>
      <c r="W152" s="241"/>
      <c r="X152" s="241"/>
      <c r="Y152" s="241"/>
      <c r="Z152" s="242"/>
    </row>
    <row r="153" spans="1:26" s="114" customFormat="1" ht="20.100000000000001" customHeight="1" thickBot="1" x14ac:dyDescent="0.3">
      <c r="A153" s="109"/>
      <c r="B153" s="110"/>
      <c r="C153" s="110"/>
      <c r="D153" s="227" t="str">
        <f t="shared" si="8"/>
        <v xml:space="preserve"> </v>
      </c>
      <c r="E153" s="228"/>
      <c r="F153" s="229" t="str">
        <f>IF(A153="x","hier Ansatzbezeichnung eingeben;  z.B. 'Personal'"," ")</f>
        <v xml:space="preserve"> </v>
      </c>
      <c r="G153" s="230"/>
      <c r="H153" s="231"/>
      <c r="I153" s="232" t="str">
        <f>IF(A153="x","hier SOLL eintragen"," ")</f>
        <v xml:space="preserve"> </v>
      </c>
      <c r="J153" s="233"/>
      <c r="K153" s="111"/>
      <c r="L153" s="111"/>
      <c r="M153" s="233"/>
      <c r="N153" s="234"/>
      <c r="O153" s="235" t="str">
        <f>IF(A153="x",SUM(M$113:N153)-SUM(O$113:O152)," ")</f>
        <v xml:space="preserve"> </v>
      </c>
      <c r="P153" s="236"/>
      <c r="Q153" s="237"/>
      <c r="R153" s="112" t="str">
        <f>IF(OR(I153=0,I153=" ",I153&gt;=O153)," ",O153-I153)</f>
        <v xml:space="preserve"> </v>
      </c>
      <c r="S153" s="113" t="str">
        <f>IF(OR(I153=0,I153=" ",I153&lt;=O153)," ",I153-O153)</f>
        <v xml:space="preserve"> </v>
      </c>
      <c r="T153" s="238" t="str">
        <f>IF(AND(R153&lt;&gt;" ",R153&gt;0),R153/I153,IF(AND(S153&lt;&gt;" ",S153&gt;0),-S153/I153," "))</f>
        <v xml:space="preserve"> </v>
      </c>
      <c r="U153" s="239"/>
      <c r="V153" s="240"/>
      <c r="W153" s="241"/>
      <c r="X153" s="241"/>
      <c r="Y153" s="241"/>
      <c r="Z153" s="242"/>
    </row>
    <row r="154" spans="1:26" s="121" customFormat="1" ht="24.95" customHeight="1" thickBot="1" x14ac:dyDescent="0.3">
      <c r="A154" s="115"/>
      <c r="B154" s="116"/>
      <c r="C154" s="117"/>
      <c r="D154" s="260" t="s">
        <v>57</v>
      </c>
      <c r="E154" s="261"/>
      <c r="F154" s="261"/>
      <c r="G154" s="261"/>
      <c r="H154" s="262"/>
      <c r="I154" s="263" t="str">
        <f>IF(SUM(I112:J153)=0," ",SUM(I112:J153))</f>
        <v xml:space="preserve"> </v>
      </c>
      <c r="J154" s="264"/>
      <c r="K154" s="118"/>
      <c r="L154" s="118"/>
      <c r="M154" s="264" t="str">
        <f>IF(SUM(M112:N153)=0," ",SUM(M112:N153))</f>
        <v xml:space="preserve"> </v>
      </c>
      <c r="N154" s="265"/>
      <c r="O154" s="266" t="str">
        <f>IF(SUM(O112:Q153)=0," ",SUM(O112:Q153))</f>
        <v xml:space="preserve"> </v>
      </c>
      <c r="P154" s="267"/>
      <c r="Q154" s="268"/>
      <c r="R154" s="119"/>
      <c r="S154" s="120"/>
      <c r="T154" s="269"/>
      <c r="U154" s="270"/>
      <c r="V154" s="271"/>
      <c r="W154" s="272"/>
      <c r="X154" s="272"/>
      <c r="Y154" s="272"/>
      <c r="Z154" s="270"/>
    </row>
    <row r="155" spans="1:26" s="121" customFormat="1" ht="15" customHeight="1" x14ac:dyDescent="0.25">
      <c r="A155" s="122" t="s">
        <v>37</v>
      </c>
      <c r="B155" s="123"/>
      <c r="C155" s="124"/>
      <c r="D155" s="125"/>
      <c r="E155" s="125"/>
      <c r="F155" s="125"/>
      <c r="G155" s="125"/>
      <c r="H155" s="125"/>
      <c r="I155" s="126"/>
      <c r="J155" s="126"/>
      <c r="K155" s="118"/>
      <c r="L155" s="118"/>
      <c r="M155" s="126"/>
      <c r="N155" s="126"/>
      <c r="O155" s="127"/>
      <c r="P155" s="127"/>
      <c r="Q155" s="127"/>
      <c r="R155" s="128"/>
      <c r="S155" s="128"/>
      <c r="T155" s="129"/>
      <c r="U155" s="129"/>
      <c r="V155" s="129"/>
      <c r="W155" s="129"/>
      <c r="X155" s="129"/>
      <c r="Y155" s="129"/>
      <c r="Z155" s="129"/>
    </row>
    <row r="156" spans="1:26" ht="15" customHeight="1" x14ac:dyDescent="0.25">
      <c r="A156" s="259" t="str">
        <f>"- 2b -"</f>
        <v>- 2b -</v>
      </c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</row>
    <row r="158" spans="1:26" ht="34.5" customHeight="1" thickBot="1" x14ac:dyDescent="0.3">
      <c r="A158" s="177" t="s">
        <v>25</v>
      </c>
      <c r="B158" s="177"/>
      <c r="C158" s="177"/>
      <c r="D158" s="177"/>
      <c r="E158" s="177"/>
      <c r="F158" s="177"/>
      <c r="G158" s="177"/>
      <c r="H158" s="177"/>
      <c r="I158" s="197"/>
      <c r="J158" s="160"/>
      <c r="K158" s="160"/>
      <c r="L158" s="160"/>
      <c r="M158" s="160"/>
      <c r="N158" s="176" t="s">
        <v>25</v>
      </c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</row>
    <row r="159" spans="1:26" s="102" customFormat="1" ht="29.25" customHeight="1" x14ac:dyDescent="0.25">
      <c r="A159" s="178" t="s">
        <v>26</v>
      </c>
      <c r="B159" s="181" t="s">
        <v>3</v>
      </c>
      <c r="C159" s="184" t="s">
        <v>4</v>
      </c>
      <c r="D159" s="250" t="s">
        <v>52</v>
      </c>
      <c r="E159" s="201"/>
      <c r="F159" s="201"/>
      <c r="G159" s="201"/>
      <c r="H159" s="202"/>
      <c r="I159" s="252" t="s">
        <v>53</v>
      </c>
      <c r="J159" s="253"/>
      <c r="K159" s="159"/>
      <c r="L159" s="159"/>
      <c r="M159" s="253" t="s">
        <v>27</v>
      </c>
      <c r="N159" s="253"/>
      <c r="O159" s="253"/>
      <c r="P159" s="253"/>
      <c r="Q159" s="254"/>
      <c r="R159" s="198" t="s">
        <v>28</v>
      </c>
      <c r="S159" s="190"/>
      <c r="T159" s="190"/>
      <c r="U159" s="199"/>
      <c r="V159" s="200" t="s">
        <v>29</v>
      </c>
      <c r="W159" s="201"/>
      <c r="X159" s="201"/>
      <c r="Y159" s="201"/>
      <c r="Z159" s="202"/>
    </row>
    <row r="160" spans="1:26" s="103" customFormat="1" x14ac:dyDescent="0.2">
      <c r="A160" s="179"/>
      <c r="B160" s="182"/>
      <c r="C160" s="185"/>
      <c r="D160" s="251"/>
      <c r="E160" s="204"/>
      <c r="F160" s="204"/>
      <c r="G160" s="204"/>
      <c r="H160" s="205"/>
      <c r="I160" s="209" t="s">
        <v>11</v>
      </c>
      <c r="J160" s="210"/>
      <c r="K160" s="159"/>
      <c r="L160" s="159"/>
      <c r="M160" s="204" t="s">
        <v>11</v>
      </c>
      <c r="N160" s="204"/>
      <c r="O160" s="204"/>
      <c r="P160" s="204"/>
      <c r="Q160" s="205"/>
      <c r="R160" s="209" t="s">
        <v>11</v>
      </c>
      <c r="S160" s="211"/>
      <c r="T160" s="212" t="s">
        <v>30</v>
      </c>
      <c r="U160" s="213"/>
      <c r="V160" s="203"/>
      <c r="W160" s="204"/>
      <c r="X160" s="204"/>
      <c r="Y160" s="204"/>
      <c r="Z160" s="205"/>
    </row>
    <row r="161" spans="1:26" s="103" customFormat="1" ht="23.1" customHeight="1" x14ac:dyDescent="0.25">
      <c r="A161" s="180"/>
      <c r="B161" s="183"/>
      <c r="C161" s="186"/>
      <c r="D161" s="255" t="s">
        <v>31</v>
      </c>
      <c r="E161" s="256"/>
      <c r="F161" s="255" t="s">
        <v>32</v>
      </c>
      <c r="G161" s="257"/>
      <c r="H161" s="258"/>
      <c r="I161" s="214" t="s">
        <v>33</v>
      </c>
      <c r="J161" s="215"/>
      <c r="K161" s="102"/>
      <c r="L161" s="102"/>
      <c r="M161" s="216" t="s">
        <v>34</v>
      </c>
      <c r="N161" s="217"/>
      <c r="O161" s="218" t="s">
        <v>35</v>
      </c>
      <c r="P161" s="216"/>
      <c r="Q161" s="219"/>
      <c r="R161" s="104" t="s">
        <v>9</v>
      </c>
      <c r="S161" s="105" t="s">
        <v>10</v>
      </c>
      <c r="T161" s="222" t="str">
        <f>"+ / -"</f>
        <v>+ / -</v>
      </c>
      <c r="U161" s="223"/>
      <c r="V161" s="206"/>
      <c r="W161" s="207"/>
      <c r="X161" s="207"/>
      <c r="Y161" s="207"/>
      <c r="Z161" s="208"/>
    </row>
    <row r="162" spans="1:26" ht="15.75" thickBot="1" x14ac:dyDescent="0.3">
      <c r="A162" s="106">
        <v>1</v>
      </c>
      <c r="B162" s="21">
        <v>2</v>
      </c>
      <c r="C162" s="21">
        <v>3</v>
      </c>
      <c r="D162" s="243">
        <v>4</v>
      </c>
      <c r="E162" s="244"/>
      <c r="F162" s="243">
        <v>5</v>
      </c>
      <c r="G162" s="245"/>
      <c r="H162" s="246"/>
      <c r="I162" s="247">
        <v>6</v>
      </c>
      <c r="J162" s="245"/>
      <c r="K162" s="107"/>
      <c r="L162" s="107"/>
      <c r="M162" s="245">
        <v>7</v>
      </c>
      <c r="N162" s="244"/>
      <c r="O162" s="243">
        <v>8</v>
      </c>
      <c r="P162" s="245"/>
      <c r="Q162" s="246"/>
      <c r="R162" s="106">
        <v>9</v>
      </c>
      <c r="S162" s="21">
        <v>10</v>
      </c>
      <c r="T162" s="248">
        <v>11</v>
      </c>
      <c r="U162" s="249"/>
      <c r="V162" s="224">
        <v>12</v>
      </c>
      <c r="W162" s="225"/>
      <c r="X162" s="225"/>
      <c r="Y162" s="225"/>
      <c r="Z162" s="226"/>
    </row>
    <row r="163" spans="1:26" s="121" customFormat="1" ht="24.95" customHeight="1" thickBot="1" x14ac:dyDescent="0.3">
      <c r="A163" s="115"/>
      <c r="B163" s="116"/>
      <c r="C163" s="117"/>
      <c r="D163" s="260" t="s">
        <v>38</v>
      </c>
      <c r="E163" s="261"/>
      <c r="F163" s="261"/>
      <c r="G163" s="261"/>
      <c r="H163" s="262"/>
      <c r="I163" s="263" t="str">
        <f>IF(I154=" "," ",I154)</f>
        <v xml:space="preserve"> </v>
      </c>
      <c r="J163" s="264"/>
      <c r="K163" s="118"/>
      <c r="L163" s="118"/>
      <c r="M163" s="264" t="str">
        <f>IF(M154=" "," ",M154)</f>
        <v xml:space="preserve"> </v>
      </c>
      <c r="N163" s="265"/>
      <c r="O163" s="266" t="str">
        <f>IF(O154=" "," ",O154)</f>
        <v xml:space="preserve"> </v>
      </c>
      <c r="P163" s="267"/>
      <c r="Q163" s="268"/>
      <c r="R163" s="119"/>
      <c r="S163" s="120"/>
      <c r="T163" s="269"/>
      <c r="U163" s="270"/>
      <c r="V163" s="271"/>
      <c r="W163" s="272"/>
      <c r="X163" s="272"/>
      <c r="Y163" s="272"/>
      <c r="Z163" s="270"/>
    </row>
    <row r="164" spans="1:26" s="114" customFormat="1" ht="20.100000000000001" customHeight="1" x14ac:dyDescent="0.25">
      <c r="A164" s="109"/>
      <c r="B164" s="110"/>
      <c r="C164" s="110"/>
      <c r="D164" s="295" t="str">
        <f t="shared" ref="D164:D204" si="14">IF($A164="x","Z W I S C H E N S U M M E  von Ansatz"," ")</f>
        <v xml:space="preserve"> </v>
      </c>
      <c r="E164" s="296"/>
      <c r="F164" s="297" t="str">
        <f>IF(A164="x","hier Ansatzbezeichnung eingeben;  z.B. 'Personal'"," ")</f>
        <v xml:space="preserve"> </v>
      </c>
      <c r="G164" s="298"/>
      <c r="H164" s="299"/>
      <c r="I164" s="232" t="str">
        <f>IF(A164="x","hier SOLL eintragen"," ")</f>
        <v xml:space="preserve"> </v>
      </c>
      <c r="J164" s="233"/>
      <c r="K164" s="111"/>
      <c r="L164" s="111"/>
      <c r="M164" s="233"/>
      <c r="N164" s="234"/>
      <c r="O164" s="235" t="str">
        <f>IF(A164="x",SUM(M$163:N164)-SUM(O$163:O163)," ")</f>
        <v xml:space="preserve"> </v>
      </c>
      <c r="P164" s="236"/>
      <c r="Q164" s="237"/>
      <c r="R164" s="112" t="str">
        <f>IF(OR(I164=0,I164=" ",I164&gt;=O164)," ",O164-I164)</f>
        <v xml:space="preserve"> </v>
      </c>
      <c r="S164" s="113" t="str">
        <f>IF(OR(I164=0,I164=" ",I164&lt;=O164)," ",I164-O164)</f>
        <v xml:space="preserve"> </v>
      </c>
      <c r="T164" s="238" t="str">
        <f>IF(AND(R164&lt;&gt;" ",R164&gt;0),R164/I164,IF(AND(S164&lt;&gt;" ",S164&gt;0),-S164/I164," "))</f>
        <v xml:space="preserve"> </v>
      </c>
      <c r="U164" s="239"/>
      <c r="V164" s="240"/>
      <c r="W164" s="241"/>
      <c r="X164" s="241"/>
      <c r="Y164" s="241"/>
      <c r="Z164" s="242"/>
    </row>
    <row r="165" spans="1:26" s="114" customFormat="1" ht="20.100000000000001" customHeight="1" x14ac:dyDescent="0.25">
      <c r="A165" s="109"/>
      <c r="B165" s="110"/>
      <c r="C165" s="110"/>
      <c r="D165" s="227" t="str">
        <f t="shared" si="14"/>
        <v xml:space="preserve"> </v>
      </c>
      <c r="E165" s="228"/>
      <c r="F165" s="229" t="str">
        <f>IF(A165="x","hier Ansatzbezeichnung eingeben;  z.B. 'Personal'"," ")</f>
        <v xml:space="preserve"> </v>
      </c>
      <c r="G165" s="230"/>
      <c r="H165" s="231"/>
      <c r="I165" s="232" t="str">
        <f t="shared" ref="I165:I203" si="15">IF(A165="x","hier SOLL eintragen"," ")</f>
        <v xml:space="preserve"> </v>
      </c>
      <c r="J165" s="233"/>
      <c r="K165" s="111"/>
      <c r="L165" s="111"/>
      <c r="M165" s="233"/>
      <c r="N165" s="234"/>
      <c r="O165" s="235" t="str">
        <f>IF(A165="x",SUM(M$163:N165)-SUM(O$163:O164)," ")</f>
        <v xml:space="preserve"> </v>
      </c>
      <c r="P165" s="236"/>
      <c r="Q165" s="237"/>
      <c r="R165" s="112" t="str">
        <f>IF(OR(I165=0,I165=" ",I165&gt;=O165)," ",O165-I165)</f>
        <v xml:space="preserve"> </v>
      </c>
      <c r="S165" s="113" t="str">
        <f>IF(OR(I165=0,I165=" ",I165&lt;=O165)," ",I165-O165)</f>
        <v xml:space="preserve"> </v>
      </c>
      <c r="T165" s="238" t="str">
        <f>IF(AND(R165&lt;&gt;" ",R165&gt;0),R165/I165,IF(AND(S165&lt;&gt;" ",S165&gt;0),-S165/I165," "))</f>
        <v xml:space="preserve"> </v>
      </c>
      <c r="U165" s="239"/>
      <c r="V165" s="240"/>
      <c r="W165" s="241"/>
      <c r="X165" s="241"/>
      <c r="Y165" s="241"/>
      <c r="Z165" s="242"/>
    </row>
    <row r="166" spans="1:26" s="114" customFormat="1" ht="20.100000000000001" customHeight="1" x14ac:dyDescent="0.25">
      <c r="A166" s="109"/>
      <c r="B166" s="110"/>
      <c r="C166" s="110"/>
      <c r="D166" s="227" t="str">
        <f t="shared" si="14"/>
        <v xml:space="preserve"> </v>
      </c>
      <c r="E166" s="228"/>
      <c r="F166" s="229" t="str">
        <f t="shared" ref="F166:F203" si="16">IF(A166="x","hier Ansatzbezeichnung eingeben;  z.B. 'Personal'"," ")</f>
        <v xml:space="preserve"> </v>
      </c>
      <c r="G166" s="230"/>
      <c r="H166" s="231"/>
      <c r="I166" s="232" t="str">
        <f t="shared" si="15"/>
        <v xml:space="preserve"> </v>
      </c>
      <c r="J166" s="233"/>
      <c r="K166" s="111"/>
      <c r="L166" s="111"/>
      <c r="M166" s="233"/>
      <c r="N166" s="234"/>
      <c r="O166" s="235" t="str">
        <f>IF(A166="x",SUM(M$163:N166)-SUM(O$163:O165)," ")</f>
        <v xml:space="preserve"> </v>
      </c>
      <c r="P166" s="236"/>
      <c r="Q166" s="237"/>
      <c r="R166" s="112" t="str">
        <f t="shared" ref="R166:R203" si="17">IF(OR(I166=0,I166=" ",I166&gt;=O166)," ",O166-I166)</f>
        <v xml:space="preserve"> </v>
      </c>
      <c r="S166" s="113" t="str">
        <f t="shared" ref="S166:S203" si="18">IF(OR(I166=0,I166=" ",I166&lt;=O166)," ",I166-O166)</f>
        <v xml:space="preserve"> </v>
      </c>
      <c r="T166" s="238" t="str">
        <f t="shared" ref="T166:T203" si="19">IF(AND(R166&lt;&gt;" ",R166&gt;0),R166/I166,IF(AND(S166&lt;&gt;" ",S166&gt;0),-S166/I166," "))</f>
        <v xml:space="preserve"> </v>
      </c>
      <c r="U166" s="239"/>
      <c r="V166" s="240"/>
      <c r="W166" s="241"/>
      <c r="X166" s="241"/>
      <c r="Y166" s="241"/>
      <c r="Z166" s="242"/>
    </row>
    <row r="167" spans="1:26" s="114" customFormat="1" ht="20.100000000000001" customHeight="1" x14ac:dyDescent="0.25">
      <c r="A167" s="109"/>
      <c r="B167" s="110"/>
      <c r="C167" s="110"/>
      <c r="D167" s="227" t="str">
        <f t="shared" si="14"/>
        <v xml:space="preserve"> </v>
      </c>
      <c r="E167" s="228"/>
      <c r="F167" s="229" t="str">
        <f t="shared" si="16"/>
        <v xml:space="preserve"> </v>
      </c>
      <c r="G167" s="230"/>
      <c r="H167" s="231"/>
      <c r="I167" s="232" t="str">
        <f t="shared" si="15"/>
        <v xml:space="preserve"> </v>
      </c>
      <c r="J167" s="233"/>
      <c r="K167" s="111"/>
      <c r="L167" s="111"/>
      <c r="M167" s="233"/>
      <c r="N167" s="234"/>
      <c r="O167" s="235" t="str">
        <f>IF(A167="x",SUM(M$163:N167)-SUM(O$163:O166)," ")</f>
        <v xml:space="preserve"> </v>
      </c>
      <c r="P167" s="236"/>
      <c r="Q167" s="237"/>
      <c r="R167" s="112" t="str">
        <f t="shared" si="17"/>
        <v xml:space="preserve"> </v>
      </c>
      <c r="S167" s="113" t="str">
        <f t="shared" si="18"/>
        <v xml:space="preserve"> </v>
      </c>
      <c r="T167" s="238" t="str">
        <f t="shared" si="19"/>
        <v xml:space="preserve"> </v>
      </c>
      <c r="U167" s="239"/>
      <c r="V167" s="240"/>
      <c r="W167" s="241"/>
      <c r="X167" s="241"/>
      <c r="Y167" s="241"/>
      <c r="Z167" s="242"/>
    </row>
    <row r="168" spans="1:26" s="114" customFormat="1" ht="20.100000000000001" customHeight="1" x14ac:dyDescent="0.25">
      <c r="A168" s="109"/>
      <c r="B168" s="110"/>
      <c r="C168" s="110"/>
      <c r="D168" s="227" t="str">
        <f t="shared" si="14"/>
        <v xml:space="preserve"> </v>
      </c>
      <c r="E168" s="228"/>
      <c r="F168" s="229" t="str">
        <f t="shared" si="16"/>
        <v xml:space="preserve"> </v>
      </c>
      <c r="G168" s="230"/>
      <c r="H168" s="231"/>
      <c r="I168" s="232" t="str">
        <f t="shared" si="15"/>
        <v xml:space="preserve"> </v>
      </c>
      <c r="J168" s="233"/>
      <c r="K168" s="111"/>
      <c r="L168" s="111"/>
      <c r="M168" s="233"/>
      <c r="N168" s="234"/>
      <c r="O168" s="235" t="str">
        <f>IF(A168="x",SUM(M$163:N168)-SUM(O$163:O167)," ")</f>
        <v xml:space="preserve"> </v>
      </c>
      <c r="P168" s="236"/>
      <c r="Q168" s="237"/>
      <c r="R168" s="112" t="str">
        <f t="shared" si="17"/>
        <v xml:space="preserve"> </v>
      </c>
      <c r="S168" s="113" t="str">
        <f t="shared" si="18"/>
        <v xml:space="preserve"> </v>
      </c>
      <c r="T168" s="238" t="str">
        <f t="shared" si="19"/>
        <v xml:space="preserve"> </v>
      </c>
      <c r="U168" s="239"/>
      <c r="V168" s="240"/>
      <c r="W168" s="241"/>
      <c r="X168" s="241"/>
      <c r="Y168" s="241"/>
      <c r="Z168" s="242"/>
    </row>
    <row r="169" spans="1:26" s="114" customFormat="1" ht="20.100000000000001" customHeight="1" x14ac:dyDescent="0.25">
      <c r="A169" s="109"/>
      <c r="B169" s="110"/>
      <c r="C169" s="110"/>
      <c r="D169" s="227" t="str">
        <f t="shared" si="14"/>
        <v xml:space="preserve"> </v>
      </c>
      <c r="E169" s="228"/>
      <c r="F169" s="229" t="str">
        <f t="shared" si="16"/>
        <v xml:space="preserve"> </v>
      </c>
      <c r="G169" s="230"/>
      <c r="H169" s="231"/>
      <c r="I169" s="232" t="str">
        <f t="shared" si="15"/>
        <v xml:space="preserve"> </v>
      </c>
      <c r="J169" s="233"/>
      <c r="K169" s="111"/>
      <c r="L169" s="111"/>
      <c r="M169" s="233"/>
      <c r="N169" s="234"/>
      <c r="O169" s="235" t="str">
        <f>IF(A169="x",SUM(M$163:N169)-SUM(O$163:O168)," ")</f>
        <v xml:space="preserve"> </v>
      </c>
      <c r="P169" s="236"/>
      <c r="Q169" s="237"/>
      <c r="R169" s="112" t="str">
        <f t="shared" si="17"/>
        <v xml:space="preserve"> </v>
      </c>
      <c r="S169" s="113" t="str">
        <f t="shared" si="18"/>
        <v xml:space="preserve"> </v>
      </c>
      <c r="T169" s="238" t="str">
        <f t="shared" si="19"/>
        <v xml:space="preserve"> </v>
      </c>
      <c r="U169" s="239"/>
      <c r="V169" s="240"/>
      <c r="W169" s="241"/>
      <c r="X169" s="241"/>
      <c r="Y169" s="241"/>
      <c r="Z169" s="242"/>
    </row>
    <row r="170" spans="1:26" s="114" customFormat="1" ht="20.100000000000001" customHeight="1" x14ac:dyDescent="0.25">
      <c r="A170" s="109"/>
      <c r="B170" s="110"/>
      <c r="C170" s="110"/>
      <c r="D170" s="227" t="str">
        <f t="shared" si="14"/>
        <v xml:space="preserve"> </v>
      </c>
      <c r="E170" s="228"/>
      <c r="F170" s="229" t="str">
        <f t="shared" si="16"/>
        <v xml:space="preserve"> </v>
      </c>
      <c r="G170" s="230"/>
      <c r="H170" s="231"/>
      <c r="I170" s="232" t="str">
        <f t="shared" si="15"/>
        <v xml:space="preserve"> </v>
      </c>
      <c r="J170" s="233"/>
      <c r="K170" s="111"/>
      <c r="L170" s="111"/>
      <c r="M170" s="233"/>
      <c r="N170" s="234"/>
      <c r="O170" s="235" t="str">
        <f>IF(A170="x",SUM(M$163:N170)-SUM(O$163:O169)," ")</f>
        <v xml:space="preserve"> </v>
      </c>
      <c r="P170" s="236"/>
      <c r="Q170" s="237"/>
      <c r="R170" s="112" t="str">
        <f t="shared" si="17"/>
        <v xml:space="preserve"> </v>
      </c>
      <c r="S170" s="113" t="str">
        <f t="shared" si="18"/>
        <v xml:space="preserve"> </v>
      </c>
      <c r="T170" s="238" t="str">
        <f t="shared" si="19"/>
        <v xml:space="preserve"> </v>
      </c>
      <c r="U170" s="239"/>
      <c r="V170" s="240"/>
      <c r="W170" s="241"/>
      <c r="X170" s="241"/>
      <c r="Y170" s="241"/>
      <c r="Z170" s="242"/>
    </row>
    <row r="171" spans="1:26" s="114" customFormat="1" ht="20.100000000000001" customHeight="1" x14ac:dyDescent="0.25">
      <c r="A171" s="109"/>
      <c r="B171" s="110"/>
      <c r="C171" s="110"/>
      <c r="D171" s="227" t="str">
        <f t="shared" si="14"/>
        <v xml:space="preserve"> </v>
      </c>
      <c r="E171" s="228"/>
      <c r="F171" s="229" t="str">
        <f t="shared" si="16"/>
        <v xml:space="preserve"> </v>
      </c>
      <c r="G171" s="230"/>
      <c r="H171" s="231"/>
      <c r="I171" s="232" t="str">
        <f t="shared" si="15"/>
        <v xml:space="preserve"> </v>
      </c>
      <c r="J171" s="233"/>
      <c r="K171" s="111"/>
      <c r="L171" s="111"/>
      <c r="M171" s="233"/>
      <c r="N171" s="234"/>
      <c r="O171" s="235" t="str">
        <f>IF(A171="x",SUM(M$163:N171)-SUM(O$163:O170)," ")</f>
        <v xml:space="preserve"> </v>
      </c>
      <c r="P171" s="236"/>
      <c r="Q171" s="237"/>
      <c r="R171" s="112" t="str">
        <f t="shared" si="17"/>
        <v xml:space="preserve"> </v>
      </c>
      <c r="S171" s="113" t="str">
        <f t="shared" si="18"/>
        <v xml:space="preserve"> </v>
      </c>
      <c r="T171" s="238" t="str">
        <f t="shared" si="19"/>
        <v xml:space="preserve"> </v>
      </c>
      <c r="U171" s="239"/>
      <c r="V171" s="240"/>
      <c r="W171" s="241"/>
      <c r="X171" s="241"/>
      <c r="Y171" s="241"/>
      <c r="Z171" s="242"/>
    </row>
    <row r="172" spans="1:26" s="114" customFormat="1" ht="20.100000000000001" customHeight="1" x14ac:dyDescent="0.25">
      <c r="A172" s="109"/>
      <c r="B172" s="110"/>
      <c r="C172" s="110"/>
      <c r="D172" s="227" t="str">
        <f t="shared" si="14"/>
        <v xml:space="preserve"> </v>
      </c>
      <c r="E172" s="228"/>
      <c r="F172" s="229" t="str">
        <f t="shared" si="16"/>
        <v xml:space="preserve"> </v>
      </c>
      <c r="G172" s="230"/>
      <c r="H172" s="231"/>
      <c r="I172" s="232" t="str">
        <f t="shared" si="15"/>
        <v xml:space="preserve"> </v>
      </c>
      <c r="J172" s="233"/>
      <c r="K172" s="111"/>
      <c r="L172" s="111"/>
      <c r="M172" s="233"/>
      <c r="N172" s="234"/>
      <c r="O172" s="235" t="str">
        <f>IF(A172="x",SUM(M$163:N172)-SUM(O$163:O171)," ")</f>
        <v xml:space="preserve"> </v>
      </c>
      <c r="P172" s="236"/>
      <c r="Q172" s="237"/>
      <c r="R172" s="112" t="str">
        <f t="shared" si="17"/>
        <v xml:space="preserve"> </v>
      </c>
      <c r="S172" s="113" t="str">
        <f t="shared" si="18"/>
        <v xml:space="preserve"> </v>
      </c>
      <c r="T172" s="238" t="str">
        <f t="shared" si="19"/>
        <v xml:space="preserve"> </v>
      </c>
      <c r="U172" s="239"/>
      <c r="V172" s="240"/>
      <c r="W172" s="241"/>
      <c r="X172" s="241"/>
      <c r="Y172" s="241"/>
      <c r="Z172" s="242"/>
    </row>
    <row r="173" spans="1:26" s="114" customFormat="1" ht="20.100000000000001" customHeight="1" x14ac:dyDescent="0.25">
      <c r="A173" s="109"/>
      <c r="B173" s="110"/>
      <c r="C173" s="110"/>
      <c r="D173" s="227" t="str">
        <f t="shared" si="14"/>
        <v xml:space="preserve"> </v>
      </c>
      <c r="E173" s="228"/>
      <c r="F173" s="229" t="str">
        <f t="shared" si="16"/>
        <v xml:space="preserve"> </v>
      </c>
      <c r="G173" s="230"/>
      <c r="H173" s="231"/>
      <c r="I173" s="232" t="str">
        <f t="shared" si="15"/>
        <v xml:space="preserve"> </v>
      </c>
      <c r="J173" s="233"/>
      <c r="K173" s="111"/>
      <c r="L173" s="111"/>
      <c r="M173" s="233"/>
      <c r="N173" s="234"/>
      <c r="O173" s="235" t="str">
        <f>IF(A173="x",SUM(M$163:N173)-SUM(O$163:O172)," ")</f>
        <v xml:space="preserve"> </v>
      </c>
      <c r="P173" s="236"/>
      <c r="Q173" s="237"/>
      <c r="R173" s="112" t="str">
        <f t="shared" si="17"/>
        <v xml:space="preserve"> </v>
      </c>
      <c r="S173" s="113" t="str">
        <f t="shared" si="18"/>
        <v xml:space="preserve"> </v>
      </c>
      <c r="T173" s="238" t="str">
        <f t="shared" si="19"/>
        <v xml:space="preserve"> </v>
      </c>
      <c r="U173" s="239"/>
      <c r="V173" s="240"/>
      <c r="W173" s="241"/>
      <c r="X173" s="241"/>
      <c r="Y173" s="241"/>
      <c r="Z173" s="242"/>
    </row>
    <row r="174" spans="1:26" s="114" customFormat="1" ht="20.100000000000001" customHeight="1" x14ac:dyDescent="0.25">
      <c r="A174" s="109"/>
      <c r="B174" s="110"/>
      <c r="C174" s="110"/>
      <c r="D174" s="227" t="str">
        <f t="shared" si="14"/>
        <v xml:space="preserve"> </v>
      </c>
      <c r="E174" s="228"/>
      <c r="F174" s="229" t="str">
        <f t="shared" si="16"/>
        <v xml:space="preserve"> </v>
      </c>
      <c r="G174" s="230"/>
      <c r="H174" s="231"/>
      <c r="I174" s="232" t="str">
        <f t="shared" si="15"/>
        <v xml:space="preserve"> </v>
      </c>
      <c r="J174" s="233"/>
      <c r="K174" s="111"/>
      <c r="L174" s="111"/>
      <c r="M174" s="233"/>
      <c r="N174" s="234"/>
      <c r="O174" s="235" t="str">
        <f>IF(A174="x",SUM(M$163:N174)-SUM(O$163:O173)," ")</f>
        <v xml:space="preserve"> </v>
      </c>
      <c r="P174" s="236"/>
      <c r="Q174" s="237"/>
      <c r="R174" s="112" t="str">
        <f t="shared" si="17"/>
        <v xml:space="preserve"> </v>
      </c>
      <c r="S174" s="113" t="str">
        <f t="shared" si="18"/>
        <v xml:space="preserve"> </v>
      </c>
      <c r="T174" s="238" t="str">
        <f t="shared" si="19"/>
        <v xml:space="preserve"> </v>
      </c>
      <c r="U174" s="239"/>
      <c r="V174" s="240"/>
      <c r="W174" s="241"/>
      <c r="X174" s="241"/>
      <c r="Y174" s="241"/>
      <c r="Z174" s="242"/>
    </row>
    <row r="175" spans="1:26" s="114" customFormat="1" ht="20.100000000000001" customHeight="1" x14ac:dyDescent="0.25">
      <c r="A175" s="109"/>
      <c r="B175" s="110"/>
      <c r="C175" s="110"/>
      <c r="D175" s="227" t="str">
        <f t="shared" si="14"/>
        <v xml:space="preserve"> </v>
      </c>
      <c r="E175" s="228"/>
      <c r="F175" s="229" t="str">
        <f t="shared" si="16"/>
        <v xml:space="preserve"> </v>
      </c>
      <c r="G175" s="230"/>
      <c r="H175" s="231"/>
      <c r="I175" s="232" t="str">
        <f t="shared" si="15"/>
        <v xml:space="preserve"> </v>
      </c>
      <c r="J175" s="233"/>
      <c r="K175" s="111"/>
      <c r="L175" s="111"/>
      <c r="M175" s="233"/>
      <c r="N175" s="234"/>
      <c r="O175" s="235" t="str">
        <f>IF(A175="x",SUM(M$163:N175)-SUM(O$163:O174)," ")</f>
        <v xml:space="preserve"> </v>
      </c>
      <c r="P175" s="236"/>
      <c r="Q175" s="237"/>
      <c r="R175" s="112" t="str">
        <f t="shared" si="17"/>
        <v xml:space="preserve"> </v>
      </c>
      <c r="S175" s="113" t="str">
        <f t="shared" si="18"/>
        <v xml:space="preserve"> </v>
      </c>
      <c r="T175" s="238" t="str">
        <f t="shared" si="19"/>
        <v xml:space="preserve"> </v>
      </c>
      <c r="U175" s="239"/>
      <c r="V175" s="240"/>
      <c r="W175" s="241"/>
      <c r="X175" s="241"/>
      <c r="Y175" s="241"/>
      <c r="Z175" s="242"/>
    </row>
    <row r="176" spans="1:26" s="114" customFormat="1" ht="20.100000000000001" customHeight="1" x14ac:dyDescent="0.25">
      <c r="A176" s="109"/>
      <c r="B176" s="110"/>
      <c r="C176" s="110"/>
      <c r="D176" s="227" t="str">
        <f t="shared" si="14"/>
        <v xml:space="preserve"> </v>
      </c>
      <c r="E176" s="228"/>
      <c r="F176" s="229" t="str">
        <f t="shared" si="16"/>
        <v xml:space="preserve"> </v>
      </c>
      <c r="G176" s="230"/>
      <c r="H176" s="231"/>
      <c r="I176" s="232" t="str">
        <f t="shared" si="15"/>
        <v xml:space="preserve"> </v>
      </c>
      <c r="J176" s="233"/>
      <c r="K176" s="111"/>
      <c r="L176" s="111"/>
      <c r="M176" s="233"/>
      <c r="N176" s="234"/>
      <c r="O176" s="235" t="str">
        <f>IF(A176="x",SUM(M$163:N176)-SUM(O$163:O175)," ")</f>
        <v xml:space="preserve"> </v>
      </c>
      <c r="P176" s="236"/>
      <c r="Q176" s="237"/>
      <c r="R176" s="112" t="str">
        <f t="shared" si="17"/>
        <v xml:space="preserve"> </v>
      </c>
      <c r="S176" s="113" t="str">
        <f t="shared" si="18"/>
        <v xml:space="preserve"> </v>
      </c>
      <c r="T176" s="238" t="str">
        <f t="shared" si="19"/>
        <v xml:space="preserve"> </v>
      </c>
      <c r="U176" s="239"/>
      <c r="V176" s="240"/>
      <c r="W176" s="241"/>
      <c r="X176" s="241"/>
      <c r="Y176" s="241"/>
      <c r="Z176" s="242"/>
    </row>
    <row r="177" spans="1:26" s="114" customFormat="1" ht="20.100000000000001" customHeight="1" x14ac:dyDescent="0.25">
      <c r="A177" s="109"/>
      <c r="B177" s="110"/>
      <c r="C177" s="110"/>
      <c r="D177" s="227" t="str">
        <f t="shared" si="14"/>
        <v xml:space="preserve"> </v>
      </c>
      <c r="E177" s="228"/>
      <c r="F177" s="229" t="str">
        <f t="shared" si="16"/>
        <v xml:space="preserve"> </v>
      </c>
      <c r="G177" s="230"/>
      <c r="H177" s="231"/>
      <c r="I177" s="232" t="str">
        <f t="shared" si="15"/>
        <v xml:space="preserve"> </v>
      </c>
      <c r="J177" s="233"/>
      <c r="K177" s="111"/>
      <c r="L177" s="111"/>
      <c r="M177" s="233"/>
      <c r="N177" s="234"/>
      <c r="O177" s="235" t="str">
        <f>IF(A177="x",SUM(M$163:N177)-SUM(O$163:O176)," ")</f>
        <v xml:space="preserve"> </v>
      </c>
      <c r="P177" s="236"/>
      <c r="Q177" s="237"/>
      <c r="R177" s="112" t="str">
        <f t="shared" si="17"/>
        <v xml:space="preserve"> </v>
      </c>
      <c r="S177" s="113" t="str">
        <f t="shared" si="18"/>
        <v xml:space="preserve"> </v>
      </c>
      <c r="T177" s="238" t="str">
        <f t="shared" si="19"/>
        <v xml:space="preserve"> </v>
      </c>
      <c r="U177" s="239"/>
      <c r="V177" s="240"/>
      <c r="W177" s="241"/>
      <c r="X177" s="241"/>
      <c r="Y177" s="241"/>
      <c r="Z177" s="242"/>
    </row>
    <row r="178" spans="1:26" s="114" customFormat="1" ht="20.100000000000001" customHeight="1" x14ac:dyDescent="0.25">
      <c r="A178" s="109"/>
      <c r="B178" s="110"/>
      <c r="C178" s="110"/>
      <c r="D178" s="227" t="str">
        <f t="shared" si="14"/>
        <v xml:space="preserve"> </v>
      </c>
      <c r="E178" s="228"/>
      <c r="F178" s="229" t="str">
        <f t="shared" si="16"/>
        <v xml:space="preserve"> </v>
      </c>
      <c r="G178" s="230"/>
      <c r="H178" s="231"/>
      <c r="I178" s="232" t="str">
        <f t="shared" si="15"/>
        <v xml:space="preserve"> </v>
      </c>
      <c r="J178" s="233"/>
      <c r="K178" s="111"/>
      <c r="L178" s="111"/>
      <c r="M178" s="233"/>
      <c r="N178" s="234"/>
      <c r="O178" s="235" t="str">
        <f>IF(A178="x",SUM(M$163:N178)-SUM(O$163:O177)," ")</f>
        <v xml:space="preserve"> </v>
      </c>
      <c r="P178" s="236"/>
      <c r="Q178" s="237"/>
      <c r="R178" s="112" t="str">
        <f t="shared" si="17"/>
        <v xml:space="preserve"> </v>
      </c>
      <c r="S178" s="113" t="str">
        <f t="shared" si="18"/>
        <v xml:space="preserve"> </v>
      </c>
      <c r="T178" s="238" t="str">
        <f t="shared" si="19"/>
        <v xml:space="preserve"> </v>
      </c>
      <c r="U178" s="239"/>
      <c r="V178" s="240"/>
      <c r="W178" s="241"/>
      <c r="X178" s="241"/>
      <c r="Y178" s="241"/>
      <c r="Z178" s="242"/>
    </row>
    <row r="179" spans="1:26" s="114" customFormat="1" ht="20.100000000000001" customHeight="1" x14ac:dyDescent="0.25">
      <c r="A179" s="109"/>
      <c r="B179" s="110"/>
      <c r="C179" s="110"/>
      <c r="D179" s="227" t="str">
        <f t="shared" si="14"/>
        <v xml:space="preserve"> </v>
      </c>
      <c r="E179" s="228"/>
      <c r="F179" s="229" t="str">
        <f t="shared" si="16"/>
        <v xml:space="preserve"> </v>
      </c>
      <c r="G179" s="230"/>
      <c r="H179" s="231"/>
      <c r="I179" s="232" t="str">
        <f t="shared" si="15"/>
        <v xml:space="preserve"> </v>
      </c>
      <c r="J179" s="233"/>
      <c r="K179" s="111"/>
      <c r="L179" s="111"/>
      <c r="M179" s="233"/>
      <c r="N179" s="234"/>
      <c r="O179" s="235" t="str">
        <f>IF(A179="x",SUM(M$163:N179)-SUM(O$163:O178)," ")</f>
        <v xml:space="preserve"> </v>
      </c>
      <c r="P179" s="236"/>
      <c r="Q179" s="237"/>
      <c r="R179" s="112" t="str">
        <f t="shared" si="17"/>
        <v xml:space="preserve"> </v>
      </c>
      <c r="S179" s="113" t="str">
        <f t="shared" si="18"/>
        <v xml:space="preserve"> </v>
      </c>
      <c r="T179" s="238" t="str">
        <f t="shared" si="19"/>
        <v xml:space="preserve"> </v>
      </c>
      <c r="U179" s="239"/>
      <c r="V179" s="240"/>
      <c r="W179" s="241"/>
      <c r="X179" s="241"/>
      <c r="Y179" s="241"/>
      <c r="Z179" s="242"/>
    </row>
    <row r="180" spans="1:26" s="114" customFormat="1" ht="20.100000000000001" customHeight="1" x14ac:dyDescent="0.25">
      <c r="A180" s="109"/>
      <c r="B180" s="110"/>
      <c r="C180" s="110"/>
      <c r="D180" s="227" t="str">
        <f t="shared" si="14"/>
        <v xml:space="preserve"> </v>
      </c>
      <c r="E180" s="228"/>
      <c r="F180" s="229" t="str">
        <f t="shared" si="16"/>
        <v xml:space="preserve"> </v>
      </c>
      <c r="G180" s="230"/>
      <c r="H180" s="231"/>
      <c r="I180" s="232" t="str">
        <f t="shared" si="15"/>
        <v xml:space="preserve"> </v>
      </c>
      <c r="J180" s="233"/>
      <c r="K180" s="111"/>
      <c r="L180" s="111"/>
      <c r="M180" s="233"/>
      <c r="N180" s="234"/>
      <c r="O180" s="235" t="str">
        <f>IF(A180="x",SUM(M$163:N180)-SUM(O$163:O179)," ")</f>
        <v xml:space="preserve"> </v>
      </c>
      <c r="P180" s="236"/>
      <c r="Q180" s="237"/>
      <c r="R180" s="112" t="str">
        <f t="shared" si="17"/>
        <v xml:space="preserve"> </v>
      </c>
      <c r="S180" s="113" t="str">
        <f t="shared" si="18"/>
        <v xml:space="preserve"> </v>
      </c>
      <c r="T180" s="238" t="str">
        <f t="shared" si="19"/>
        <v xml:space="preserve"> </v>
      </c>
      <c r="U180" s="239"/>
      <c r="V180" s="240"/>
      <c r="W180" s="241"/>
      <c r="X180" s="241"/>
      <c r="Y180" s="241"/>
      <c r="Z180" s="242"/>
    </row>
    <row r="181" spans="1:26" s="114" customFormat="1" ht="20.100000000000001" customHeight="1" x14ac:dyDescent="0.25">
      <c r="A181" s="109"/>
      <c r="B181" s="110"/>
      <c r="C181" s="110"/>
      <c r="D181" s="227" t="str">
        <f t="shared" si="14"/>
        <v xml:space="preserve"> </v>
      </c>
      <c r="E181" s="228"/>
      <c r="F181" s="229" t="str">
        <f t="shared" si="16"/>
        <v xml:space="preserve"> </v>
      </c>
      <c r="G181" s="230"/>
      <c r="H181" s="231"/>
      <c r="I181" s="232" t="str">
        <f t="shared" si="15"/>
        <v xml:space="preserve"> </v>
      </c>
      <c r="J181" s="233"/>
      <c r="K181" s="111"/>
      <c r="L181" s="111"/>
      <c r="M181" s="233"/>
      <c r="N181" s="234"/>
      <c r="O181" s="235" t="str">
        <f>IF(A181="x",SUM(M$163:N181)-SUM(O$163:O180)," ")</f>
        <v xml:space="preserve"> </v>
      </c>
      <c r="P181" s="236"/>
      <c r="Q181" s="237"/>
      <c r="R181" s="112" t="str">
        <f t="shared" si="17"/>
        <v xml:space="preserve"> </v>
      </c>
      <c r="S181" s="113" t="str">
        <f t="shared" si="18"/>
        <v xml:space="preserve"> </v>
      </c>
      <c r="T181" s="238" t="str">
        <f t="shared" si="19"/>
        <v xml:space="preserve"> </v>
      </c>
      <c r="U181" s="239"/>
      <c r="V181" s="240"/>
      <c r="W181" s="241"/>
      <c r="X181" s="241"/>
      <c r="Y181" s="241"/>
      <c r="Z181" s="242"/>
    </row>
    <row r="182" spans="1:26" s="114" customFormat="1" ht="20.100000000000001" customHeight="1" x14ac:dyDescent="0.25">
      <c r="A182" s="109"/>
      <c r="B182" s="110"/>
      <c r="C182" s="110"/>
      <c r="D182" s="227" t="str">
        <f t="shared" si="14"/>
        <v xml:space="preserve"> </v>
      </c>
      <c r="E182" s="228"/>
      <c r="F182" s="229" t="str">
        <f t="shared" si="16"/>
        <v xml:space="preserve"> </v>
      </c>
      <c r="G182" s="230"/>
      <c r="H182" s="231"/>
      <c r="I182" s="232" t="str">
        <f t="shared" si="15"/>
        <v xml:space="preserve"> </v>
      </c>
      <c r="J182" s="233"/>
      <c r="K182" s="111"/>
      <c r="L182" s="111"/>
      <c r="M182" s="233"/>
      <c r="N182" s="234"/>
      <c r="O182" s="235" t="str">
        <f>IF(A182="x",SUM(M$163:N182)-SUM(O$163:O181)," ")</f>
        <v xml:space="preserve"> </v>
      </c>
      <c r="P182" s="236"/>
      <c r="Q182" s="237"/>
      <c r="R182" s="112" t="str">
        <f t="shared" si="17"/>
        <v xml:space="preserve"> </v>
      </c>
      <c r="S182" s="113" t="str">
        <f t="shared" si="18"/>
        <v xml:space="preserve"> </v>
      </c>
      <c r="T182" s="238" t="str">
        <f t="shared" si="19"/>
        <v xml:space="preserve"> </v>
      </c>
      <c r="U182" s="239"/>
      <c r="V182" s="240"/>
      <c r="W182" s="241"/>
      <c r="X182" s="241"/>
      <c r="Y182" s="241"/>
      <c r="Z182" s="242"/>
    </row>
    <row r="183" spans="1:26" s="114" customFormat="1" ht="20.100000000000001" customHeight="1" x14ac:dyDescent="0.25">
      <c r="A183" s="109"/>
      <c r="B183" s="110"/>
      <c r="C183" s="110"/>
      <c r="D183" s="227" t="str">
        <f t="shared" si="14"/>
        <v xml:space="preserve"> </v>
      </c>
      <c r="E183" s="228"/>
      <c r="F183" s="229" t="str">
        <f t="shared" si="16"/>
        <v xml:space="preserve"> </v>
      </c>
      <c r="G183" s="230"/>
      <c r="H183" s="231"/>
      <c r="I183" s="232" t="str">
        <f t="shared" si="15"/>
        <v xml:space="preserve"> </v>
      </c>
      <c r="J183" s="233"/>
      <c r="K183" s="111"/>
      <c r="L183" s="111"/>
      <c r="M183" s="233"/>
      <c r="N183" s="234"/>
      <c r="O183" s="235" t="str">
        <f>IF(A183="x",SUM(M$163:N183)-SUM(O$163:O182)," ")</f>
        <v xml:space="preserve"> </v>
      </c>
      <c r="P183" s="236"/>
      <c r="Q183" s="237"/>
      <c r="R183" s="112" t="str">
        <f t="shared" si="17"/>
        <v xml:space="preserve"> </v>
      </c>
      <c r="S183" s="113" t="str">
        <f t="shared" si="18"/>
        <v xml:space="preserve"> </v>
      </c>
      <c r="T183" s="238" t="str">
        <f t="shared" si="19"/>
        <v xml:space="preserve"> </v>
      </c>
      <c r="U183" s="239"/>
      <c r="V183" s="240"/>
      <c r="W183" s="241"/>
      <c r="X183" s="241"/>
      <c r="Y183" s="241"/>
      <c r="Z183" s="242"/>
    </row>
    <row r="184" spans="1:26" s="114" customFormat="1" ht="20.100000000000001" customHeight="1" x14ac:dyDescent="0.25">
      <c r="A184" s="109"/>
      <c r="B184" s="110"/>
      <c r="C184" s="110"/>
      <c r="D184" s="227" t="str">
        <f t="shared" si="14"/>
        <v xml:space="preserve"> </v>
      </c>
      <c r="E184" s="228"/>
      <c r="F184" s="229" t="str">
        <f t="shared" si="16"/>
        <v xml:space="preserve"> </v>
      </c>
      <c r="G184" s="230"/>
      <c r="H184" s="231"/>
      <c r="I184" s="232" t="str">
        <f t="shared" si="15"/>
        <v xml:space="preserve"> </v>
      </c>
      <c r="J184" s="233"/>
      <c r="K184" s="111"/>
      <c r="L184" s="111"/>
      <c r="M184" s="233"/>
      <c r="N184" s="234"/>
      <c r="O184" s="235" t="str">
        <f>IF(A184="x",SUM(M$163:N184)-SUM(O$163:O183)," ")</f>
        <v xml:space="preserve"> </v>
      </c>
      <c r="P184" s="236"/>
      <c r="Q184" s="237"/>
      <c r="R184" s="112" t="str">
        <f t="shared" si="17"/>
        <v xml:space="preserve"> </v>
      </c>
      <c r="S184" s="113" t="str">
        <f t="shared" si="18"/>
        <v xml:space="preserve"> </v>
      </c>
      <c r="T184" s="238" t="str">
        <f t="shared" si="19"/>
        <v xml:space="preserve"> </v>
      </c>
      <c r="U184" s="239"/>
      <c r="V184" s="240"/>
      <c r="W184" s="241"/>
      <c r="X184" s="241"/>
      <c r="Y184" s="241"/>
      <c r="Z184" s="242"/>
    </row>
    <row r="185" spans="1:26" s="114" customFormat="1" ht="20.100000000000001" customHeight="1" x14ac:dyDescent="0.25">
      <c r="A185" s="109"/>
      <c r="B185" s="110"/>
      <c r="C185" s="110"/>
      <c r="D185" s="227" t="str">
        <f t="shared" si="14"/>
        <v xml:space="preserve"> </v>
      </c>
      <c r="E185" s="228"/>
      <c r="F185" s="229" t="str">
        <f t="shared" si="16"/>
        <v xml:space="preserve"> </v>
      </c>
      <c r="G185" s="230"/>
      <c r="H185" s="231"/>
      <c r="I185" s="232" t="str">
        <f t="shared" si="15"/>
        <v xml:space="preserve"> </v>
      </c>
      <c r="J185" s="233"/>
      <c r="K185" s="111"/>
      <c r="L185" s="111"/>
      <c r="M185" s="233"/>
      <c r="N185" s="234"/>
      <c r="O185" s="235" t="str">
        <f>IF(A185="x",SUM(M$163:N185)-SUM(O$163:O184)," ")</f>
        <v xml:space="preserve"> </v>
      </c>
      <c r="P185" s="236"/>
      <c r="Q185" s="237"/>
      <c r="R185" s="112" t="str">
        <f t="shared" si="17"/>
        <v xml:space="preserve"> </v>
      </c>
      <c r="S185" s="113" t="str">
        <f t="shared" si="18"/>
        <v xml:space="preserve"> </v>
      </c>
      <c r="T185" s="238" t="str">
        <f t="shared" si="19"/>
        <v xml:space="preserve"> </v>
      </c>
      <c r="U185" s="239"/>
      <c r="V185" s="240"/>
      <c r="W185" s="241"/>
      <c r="X185" s="241"/>
      <c r="Y185" s="241"/>
      <c r="Z185" s="242"/>
    </row>
    <row r="186" spans="1:26" s="114" customFormat="1" ht="20.100000000000001" customHeight="1" x14ac:dyDescent="0.25">
      <c r="A186" s="109"/>
      <c r="B186" s="110"/>
      <c r="C186" s="110"/>
      <c r="D186" s="227" t="str">
        <f t="shared" si="14"/>
        <v xml:space="preserve"> </v>
      </c>
      <c r="E186" s="228"/>
      <c r="F186" s="229" t="str">
        <f t="shared" si="16"/>
        <v xml:space="preserve"> </v>
      </c>
      <c r="G186" s="230"/>
      <c r="H186" s="231"/>
      <c r="I186" s="232" t="str">
        <f t="shared" si="15"/>
        <v xml:space="preserve"> </v>
      </c>
      <c r="J186" s="233"/>
      <c r="K186" s="111"/>
      <c r="L186" s="111"/>
      <c r="M186" s="233"/>
      <c r="N186" s="234"/>
      <c r="O186" s="235" t="str">
        <f>IF(A186="x",SUM(M$163:N186)-SUM(O$163:O185)," ")</f>
        <v xml:space="preserve"> </v>
      </c>
      <c r="P186" s="236"/>
      <c r="Q186" s="237"/>
      <c r="R186" s="112" t="str">
        <f t="shared" si="17"/>
        <v xml:space="preserve"> </v>
      </c>
      <c r="S186" s="113" t="str">
        <f t="shared" si="18"/>
        <v xml:space="preserve"> </v>
      </c>
      <c r="T186" s="238" t="str">
        <f t="shared" si="19"/>
        <v xml:space="preserve"> </v>
      </c>
      <c r="U186" s="239"/>
      <c r="V186" s="240"/>
      <c r="W186" s="241"/>
      <c r="X186" s="241"/>
      <c r="Y186" s="241"/>
      <c r="Z186" s="242"/>
    </row>
    <row r="187" spans="1:26" s="114" customFormat="1" ht="20.100000000000001" customHeight="1" x14ac:dyDescent="0.25">
      <c r="A187" s="109"/>
      <c r="B187" s="110"/>
      <c r="C187" s="110"/>
      <c r="D187" s="227" t="str">
        <f t="shared" si="14"/>
        <v xml:space="preserve"> </v>
      </c>
      <c r="E187" s="228"/>
      <c r="F187" s="229" t="str">
        <f t="shared" si="16"/>
        <v xml:space="preserve"> </v>
      </c>
      <c r="G187" s="230"/>
      <c r="H187" s="231"/>
      <c r="I187" s="232" t="str">
        <f t="shared" si="15"/>
        <v xml:space="preserve"> </v>
      </c>
      <c r="J187" s="233"/>
      <c r="K187" s="111"/>
      <c r="L187" s="111"/>
      <c r="M187" s="233"/>
      <c r="N187" s="234"/>
      <c r="O187" s="235" t="str">
        <f>IF(A187="x",SUM(M$163:N187)-SUM(O$163:O186)," ")</f>
        <v xml:space="preserve"> </v>
      </c>
      <c r="P187" s="236"/>
      <c r="Q187" s="237"/>
      <c r="R187" s="112" t="str">
        <f t="shared" si="17"/>
        <v xml:space="preserve"> </v>
      </c>
      <c r="S187" s="113" t="str">
        <f t="shared" si="18"/>
        <v xml:space="preserve"> </v>
      </c>
      <c r="T187" s="238" t="str">
        <f t="shared" si="19"/>
        <v xml:space="preserve"> </v>
      </c>
      <c r="U187" s="239"/>
      <c r="V187" s="240"/>
      <c r="W187" s="241"/>
      <c r="X187" s="241"/>
      <c r="Y187" s="241"/>
      <c r="Z187" s="242"/>
    </row>
    <row r="188" spans="1:26" s="114" customFormat="1" ht="20.100000000000001" customHeight="1" x14ac:dyDescent="0.25">
      <c r="A188" s="109"/>
      <c r="B188" s="110"/>
      <c r="C188" s="110"/>
      <c r="D188" s="227" t="str">
        <f t="shared" si="14"/>
        <v xml:space="preserve"> </v>
      </c>
      <c r="E188" s="228"/>
      <c r="F188" s="229" t="str">
        <f t="shared" si="16"/>
        <v xml:space="preserve"> </v>
      </c>
      <c r="G188" s="230"/>
      <c r="H188" s="231"/>
      <c r="I188" s="232" t="str">
        <f t="shared" si="15"/>
        <v xml:space="preserve"> </v>
      </c>
      <c r="J188" s="233"/>
      <c r="K188" s="111"/>
      <c r="L188" s="111"/>
      <c r="M188" s="233"/>
      <c r="N188" s="234"/>
      <c r="O188" s="235" t="str">
        <f>IF(A188="x",SUM(M$163:N188)-SUM(O$163:O187)," ")</f>
        <v xml:space="preserve"> </v>
      </c>
      <c r="P188" s="236"/>
      <c r="Q188" s="237"/>
      <c r="R188" s="112" t="str">
        <f t="shared" si="17"/>
        <v xml:space="preserve"> </v>
      </c>
      <c r="S188" s="113" t="str">
        <f t="shared" si="18"/>
        <v xml:space="preserve"> </v>
      </c>
      <c r="T188" s="238" t="str">
        <f t="shared" si="19"/>
        <v xml:space="preserve"> </v>
      </c>
      <c r="U188" s="239"/>
      <c r="V188" s="240"/>
      <c r="W188" s="241"/>
      <c r="X188" s="241"/>
      <c r="Y188" s="241"/>
      <c r="Z188" s="242"/>
    </row>
    <row r="189" spans="1:26" s="114" customFormat="1" ht="20.100000000000001" customHeight="1" x14ac:dyDescent="0.25">
      <c r="A189" s="109"/>
      <c r="B189" s="110"/>
      <c r="C189" s="110"/>
      <c r="D189" s="227" t="str">
        <f t="shared" si="14"/>
        <v xml:space="preserve"> </v>
      </c>
      <c r="E189" s="228"/>
      <c r="F189" s="229" t="str">
        <f t="shared" si="16"/>
        <v xml:space="preserve"> </v>
      </c>
      <c r="G189" s="230"/>
      <c r="H189" s="231"/>
      <c r="I189" s="232" t="str">
        <f t="shared" si="15"/>
        <v xml:space="preserve"> </v>
      </c>
      <c r="J189" s="233"/>
      <c r="K189" s="111"/>
      <c r="L189" s="111"/>
      <c r="M189" s="233"/>
      <c r="N189" s="234"/>
      <c r="O189" s="235" t="str">
        <f>IF(A189="x",SUM(M$163:N189)-SUM(O$163:O188)," ")</f>
        <v xml:space="preserve"> </v>
      </c>
      <c r="P189" s="236"/>
      <c r="Q189" s="237"/>
      <c r="R189" s="112" t="str">
        <f t="shared" si="17"/>
        <v xml:space="preserve"> </v>
      </c>
      <c r="S189" s="113" t="str">
        <f t="shared" si="18"/>
        <v xml:space="preserve"> </v>
      </c>
      <c r="T189" s="238" t="str">
        <f t="shared" si="19"/>
        <v xml:space="preserve"> </v>
      </c>
      <c r="U189" s="239"/>
      <c r="V189" s="240"/>
      <c r="W189" s="241"/>
      <c r="X189" s="241"/>
      <c r="Y189" s="241"/>
      <c r="Z189" s="242"/>
    </row>
    <row r="190" spans="1:26" s="114" customFormat="1" ht="20.100000000000001" customHeight="1" x14ac:dyDescent="0.25">
      <c r="A190" s="109"/>
      <c r="B190" s="110"/>
      <c r="C190" s="110"/>
      <c r="D190" s="227" t="str">
        <f t="shared" si="14"/>
        <v xml:space="preserve"> </v>
      </c>
      <c r="E190" s="228"/>
      <c r="F190" s="229" t="str">
        <f t="shared" si="16"/>
        <v xml:space="preserve"> </v>
      </c>
      <c r="G190" s="230"/>
      <c r="H190" s="231"/>
      <c r="I190" s="232" t="str">
        <f t="shared" si="15"/>
        <v xml:space="preserve"> </v>
      </c>
      <c r="J190" s="233"/>
      <c r="K190" s="111"/>
      <c r="L190" s="111"/>
      <c r="M190" s="233"/>
      <c r="N190" s="234"/>
      <c r="O190" s="235" t="str">
        <f>IF(A190="x",SUM(M$163:N190)-SUM(O$163:O189)," ")</f>
        <v xml:space="preserve"> </v>
      </c>
      <c r="P190" s="236"/>
      <c r="Q190" s="237"/>
      <c r="R190" s="112" t="str">
        <f t="shared" si="17"/>
        <v xml:space="preserve"> </v>
      </c>
      <c r="S190" s="113" t="str">
        <f t="shared" si="18"/>
        <v xml:space="preserve"> </v>
      </c>
      <c r="T190" s="238" t="str">
        <f t="shared" si="19"/>
        <v xml:space="preserve"> </v>
      </c>
      <c r="U190" s="239"/>
      <c r="V190" s="240"/>
      <c r="W190" s="241"/>
      <c r="X190" s="241"/>
      <c r="Y190" s="241"/>
      <c r="Z190" s="242"/>
    </row>
    <row r="191" spans="1:26" s="114" customFormat="1" ht="20.100000000000001" customHeight="1" x14ac:dyDescent="0.25">
      <c r="A191" s="109"/>
      <c r="B191" s="110"/>
      <c r="C191" s="110"/>
      <c r="D191" s="227" t="str">
        <f t="shared" si="14"/>
        <v xml:space="preserve"> </v>
      </c>
      <c r="E191" s="228"/>
      <c r="F191" s="229" t="str">
        <f t="shared" si="16"/>
        <v xml:space="preserve"> </v>
      </c>
      <c r="G191" s="230"/>
      <c r="H191" s="231"/>
      <c r="I191" s="232"/>
      <c r="J191" s="233"/>
      <c r="K191" s="111"/>
      <c r="L191" s="111"/>
      <c r="M191" s="233"/>
      <c r="N191" s="234"/>
      <c r="O191" s="235"/>
      <c r="P191" s="236"/>
      <c r="Q191" s="237"/>
      <c r="R191" s="112" t="str">
        <f t="shared" si="17"/>
        <v xml:space="preserve"> </v>
      </c>
      <c r="S191" s="113" t="str">
        <f t="shared" si="18"/>
        <v xml:space="preserve"> </v>
      </c>
      <c r="T191" s="238" t="str">
        <f t="shared" si="19"/>
        <v xml:space="preserve"> </v>
      </c>
      <c r="U191" s="239"/>
      <c r="V191" s="240"/>
      <c r="W191" s="241"/>
      <c r="X191" s="241"/>
      <c r="Y191" s="241"/>
      <c r="Z191" s="242"/>
    </row>
    <row r="192" spans="1:26" s="114" customFormat="1" ht="20.100000000000001" customHeight="1" x14ac:dyDescent="0.25">
      <c r="A192" s="109"/>
      <c r="B192" s="110"/>
      <c r="C192" s="110"/>
      <c r="D192" s="227" t="str">
        <f t="shared" si="14"/>
        <v xml:space="preserve"> </v>
      </c>
      <c r="E192" s="228"/>
      <c r="F192" s="229" t="str">
        <f t="shared" si="16"/>
        <v xml:space="preserve"> </v>
      </c>
      <c r="G192" s="230"/>
      <c r="H192" s="231"/>
      <c r="I192" s="232" t="str">
        <f t="shared" si="15"/>
        <v xml:space="preserve"> </v>
      </c>
      <c r="J192" s="233"/>
      <c r="K192" s="111"/>
      <c r="L192" s="111"/>
      <c r="M192" s="233"/>
      <c r="N192" s="234"/>
      <c r="O192" s="235" t="str">
        <f>IF(A192="x",SUM(M$163:N192)-SUM(O$163:O191)," ")</f>
        <v xml:space="preserve"> </v>
      </c>
      <c r="P192" s="236"/>
      <c r="Q192" s="237"/>
      <c r="R192" s="112" t="str">
        <f t="shared" si="17"/>
        <v xml:space="preserve"> </v>
      </c>
      <c r="S192" s="113" t="str">
        <f t="shared" si="18"/>
        <v xml:space="preserve"> </v>
      </c>
      <c r="T192" s="238" t="str">
        <f t="shared" si="19"/>
        <v xml:space="preserve"> </v>
      </c>
      <c r="U192" s="239"/>
      <c r="V192" s="240"/>
      <c r="W192" s="241"/>
      <c r="X192" s="241"/>
      <c r="Y192" s="241"/>
      <c r="Z192" s="242"/>
    </row>
    <row r="193" spans="1:26" s="114" customFormat="1" ht="20.100000000000001" customHeight="1" x14ac:dyDescent="0.25">
      <c r="A193" s="109"/>
      <c r="B193" s="110"/>
      <c r="C193" s="110"/>
      <c r="D193" s="227" t="str">
        <f t="shared" si="14"/>
        <v xml:space="preserve"> </v>
      </c>
      <c r="E193" s="228"/>
      <c r="F193" s="229" t="str">
        <f t="shared" si="16"/>
        <v xml:space="preserve"> </v>
      </c>
      <c r="G193" s="230"/>
      <c r="H193" s="231"/>
      <c r="I193" s="232" t="str">
        <f t="shared" si="15"/>
        <v xml:space="preserve"> </v>
      </c>
      <c r="J193" s="233"/>
      <c r="K193" s="111"/>
      <c r="L193" s="111"/>
      <c r="M193" s="233"/>
      <c r="N193" s="234"/>
      <c r="O193" s="235" t="str">
        <f>IF(A193="x",SUM(M$163:N193)-SUM(O$163:O192)," ")</f>
        <v xml:space="preserve"> </v>
      </c>
      <c r="P193" s="236"/>
      <c r="Q193" s="237"/>
      <c r="R193" s="112" t="str">
        <f t="shared" si="17"/>
        <v xml:space="preserve"> </v>
      </c>
      <c r="S193" s="113" t="str">
        <f t="shared" si="18"/>
        <v xml:space="preserve"> </v>
      </c>
      <c r="T193" s="238" t="str">
        <f t="shared" si="19"/>
        <v xml:space="preserve"> </v>
      </c>
      <c r="U193" s="239"/>
      <c r="V193" s="240"/>
      <c r="W193" s="241"/>
      <c r="X193" s="241"/>
      <c r="Y193" s="241"/>
      <c r="Z193" s="242"/>
    </row>
    <row r="194" spans="1:26" s="114" customFormat="1" ht="20.100000000000001" customHeight="1" x14ac:dyDescent="0.25">
      <c r="A194" s="109"/>
      <c r="B194" s="110"/>
      <c r="C194" s="110"/>
      <c r="D194" s="227" t="str">
        <f t="shared" si="14"/>
        <v xml:space="preserve"> </v>
      </c>
      <c r="E194" s="228"/>
      <c r="F194" s="229" t="str">
        <f t="shared" si="16"/>
        <v xml:space="preserve"> </v>
      </c>
      <c r="G194" s="230"/>
      <c r="H194" s="231"/>
      <c r="I194" s="232" t="str">
        <f t="shared" si="15"/>
        <v xml:space="preserve"> </v>
      </c>
      <c r="J194" s="233"/>
      <c r="K194" s="111"/>
      <c r="L194" s="111"/>
      <c r="M194" s="233"/>
      <c r="N194" s="234"/>
      <c r="O194" s="235" t="str">
        <f>IF(A194="x",SUM(M$163:N194)-SUM(O$163:O193)," ")</f>
        <v xml:space="preserve"> </v>
      </c>
      <c r="P194" s="236"/>
      <c r="Q194" s="237"/>
      <c r="R194" s="112" t="str">
        <f t="shared" si="17"/>
        <v xml:space="preserve"> </v>
      </c>
      <c r="S194" s="113" t="str">
        <f t="shared" si="18"/>
        <v xml:space="preserve"> </v>
      </c>
      <c r="T194" s="238" t="str">
        <f t="shared" si="19"/>
        <v xml:space="preserve"> </v>
      </c>
      <c r="U194" s="239"/>
      <c r="V194" s="240"/>
      <c r="W194" s="241"/>
      <c r="X194" s="241"/>
      <c r="Y194" s="241"/>
      <c r="Z194" s="242"/>
    </row>
    <row r="195" spans="1:26" s="114" customFormat="1" ht="20.100000000000001" customHeight="1" x14ac:dyDescent="0.25">
      <c r="A195" s="109"/>
      <c r="B195" s="110"/>
      <c r="C195" s="110"/>
      <c r="D195" s="227" t="str">
        <f t="shared" si="14"/>
        <v xml:space="preserve"> </v>
      </c>
      <c r="E195" s="228"/>
      <c r="F195" s="229" t="str">
        <f t="shared" si="16"/>
        <v xml:space="preserve"> </v>
      </c>
      <c r="G195" s="230"/>
      <c r="H195" s="231"/>
      <c r="I195" s="232" t="str">
        <f t="shared" si="15"/>
        <v xml:space="preserve"> </v>
      </c>
      <c r="J195" s="233"/>
      <c r="K195" s="111"/>
      <c r="L195" s="111"/>
      <c r="M195" s="233"/>
      <c r="N195" s="234"/>
      <c r="O195" s="235" t="str">
        <f>IF(A195="x",SUM(M$163:N195)-SUM(O$163:O194)," ")</f>
        <v xml:space="preserve"> </v>
      </c>
      <c r="P195" s="236"/>
      <c r="Q195" s="237"/>
      <c r="R195" s="112" t="str">
        <f t="shared" si="17"/>
        <v xml:space="preserve"> </v>
      </c>
      <c r="S195" s="113" t="str">
        <f t="shared" si="18"/>
        <v xml:space="preserve"> </v>
      </c>
      <c r="T195" s="238" t="str">
        <f t="shared" si="19"/>
        <v xml:space="preserve"> </v>
      </c>
      <c r="U195" s="239"/>
      <c r="V195" s="240"/>
      <c r="W195" s="241"/>
      <c r="X195" s="241"/>
      <c r="Y195" s="241"/>
      <c r="Z195" s="242"/>
    </row>
    <row r="196" spans="1:26" s="114" customFormat="1" ht="20.100000000000001" customHeight="1" x14ac:dyDescent="0.25">
      <c r="A196" s="109"/>
      <c r="B196" s="110"/>
      <c r="C196" s="110"/>
      <c r="D196" s="227" t="str">
        <f t="shared" si="14"/>
        <v xml:space="preserve"> </v>
      </c>
      <c r="E196" s="228"/>
      <c r="F196" s="229" t="str">
        <f t="shared" si="16"/>
        <v xml:space="preserve"> </v>
      </c>
      <c r="G196" s="230"/>
      <c r="H196" s="231"/>
      <c r="I196" s="232" t="str">
        <f t="shared" si="15"/>
        <v xml:space="preserve"> </v>
      </c>
      <c r="J196" s="233"/>
      <c r="K196" s="111"/>
      <c r="L196" s="111"/>
      <c r="M196" s="233"/>
      <c r="N196" s="234"/>
      <c r="O196" s="235" t="str">
        <f>IF(A196="x",SUM(M$163:N196)-SUM(O$163:O195)," ")</f>
        <v xml:space="preserve"> </v>
      </c>
      <c r="P196" s="236"/>
      <c r="Q196" s="237"/>
      <c r="R196" s="112" t="str">
        <f t="shared" si="17"/>
        <v xml:space="preserve"> </v>
      </c>
      <c r="S196" s="113" t="str">
        <f t="shared" si="18"/>
        <v xml:space="preserve"> </v>
      </c>
      <c r="T196" s="238" t="str">
        <f t="shared" si="19"/>
        <v xml:space="preserve"> </v>
      </c>
      <c r="U196" s="239"/>
      <c r="V196" s="240"/>
      <c r="W196" s="241"/>
      <c r="X196" s="241"/>
      <c r="Y196" s="241"/>
      <c r="Z196" s="242"/>
    </row>
    <row r="197" spans="1:26" s="114" customFormat="1" ht="20.100000000000001" customHeight="1" x14ac:dyDescent="0.25">
      <c r="A197" s="109"/>
      <c r="B197" s="110"/>
      <c r="C197" s="110"/>
      <c r="D197" s="227" t="str">
        <f t="shared" si="14"/>
        <v xml:space="preserve"> </v>
      </c>
      <c r="E197" s="228"/>
      <c r="F197" s="229" t="str">
        <f t="shared" si="16"/>
        <v xml:space="preserve"> </v>
      </c>
      <c r="G197" s="230"/>
      <c r="H197" s="231"/>
      <c r="I197" s="232" t="str">
        <f t="shared" si="15"/>
        <v xml:space="preserve"> </v>
      </c>
      <c r="J197" s="233"/>
      <c r="K197" s="111"/>
      <c r="L197" s="111"/>
      <c r="M197" s="233"/>
      <c r="N197" s="234"/>
      <c r="O197" s="235" t="str">
        <f>IF(A197="x",SUM(M$163:N197)-SUM(O$163:O196)," ")</f>
        <v xml:space="preserve"> </v>
      </c>
      <c r="P197" s="236"/>
      <c r="Q197" s="237"/>
      <c r="R197" s="112" t="str">
        <f t="shared" si="17"/>
        <v xml:space="preserve"> </v>
      </c>
      <c r="S197" s="113" t="str">
        <f t="shared" si="18"/>
        <v xml:space="preserve"> </v>
      </c>
      <c r="T197" s="238" t="str">
        <f t="shared" si="19"/>
        <v xml:space="preserve"> </v>
      </c>
      <c r="U197" s="239"/>
      <c r="V197" s="240"/>
      <c r="W197" s="241"/>
      <c r="X197" s="241"/>
      <c r="Y197" s="241"/>
      <c r="Z197" s="242"/>
    </row>
    <row r="198" spans="1:26" s="114" customFormat="1" ht="20.100000000000001" customHeight="1" x14ac:dyDescent="0.25">
      <c r="A198" s="109"/>
      <c r="B198" s="110"/>
      <c r="C198" s="110"/>
      <c r="D198" s="227" t="str">
        <f t="shared" si="14"/>
        <v xml:space="preserve"> </v>
      </c>
      <c r="E198" s="228"/>
      <c r="F198" s="229" t="str">
        <f t="shared" si="16"/>
        <v xml:space="preserve"> </v>
      </c>
      <c r="G198" s="230"/>
      <c r="H198" s="231"/>
      <c r="I198" s="232" t="str">
        <f t="shared" si="15"/>
        <v xml:space="preserve"> </v>
      </c>
      <c r="J198" s="233"/>
      <c r="K198" s="111"/>
      <c r="L198" s="111"/>
      <c r="M198" s="233"/>
      <c r="N198" s="234"/>
      <c r="O198" s="235" t="str">
        <f>IF(A198="x",SUM(M$163:N198)-SUM(O$163:O197)," ")</f>
        <v xml:space="preserve"> </v>
      </c>
      <c r="P198" s="236"/>
      <c r="Q198" s="237"/>
      <c r="R198" s="112" t="str">
        <f t="shared" si="17"/>
        <v xml:space="preserve"> </v>
      </c>
      <c r="S198" s="113" t="str">
        <f t="shared" si="18"/>
        <v xml:space="preserve"> </v>
      </c>
      <c r="T198" s="238" t="str">
        <f t="shared" si="19"/>
        <v xml:space="preserve"> </v>
      </c>
      <c r="U198" s="239"/>
      <c r="V198" s="240"/>
      <c r="W198" s="241"/>
      <c r="X198" s="241"/>
      <c r="Y198" s="241"/>
      <c r="Z198" s="242"/>
    </row>
    <row r="199" spans="1:26" s="114" customFormat="1" ht="18.75" customHeight="1" x14ac:dyDescent="0.25">
      <c r="A199" s="109"/>
      <c r="B199" s="110"/>
      <c r="C199" s="110"/>
      <c r="D199" s="227" t="str">
        <f t="shared" si="14"/>
        <v xml:space="preserve"> </v>
      </c>
      <c r="E199" s="228"/>
      <c r="F199" s="229" t="str">
        <f t="shared" si="16"/>
        <v xml:space="preserve"> </v>
      </c>
      <c r="G199" s="230"/>
      <c r="H199" s="231"/>
      <c r="I199" s="232" t="str">
        <f t="shared" si="15"/>
        <v xml:space="preserve"> </v>
      </c>
      <c r="J199" s="233"/>
      <c r="K199" s="111"/>
      <c r="L199" s="111"/>
      <c r="M199" s="233"/>
      <c r="N199" s="234"/>
      <c r="O199" s="235" t="str">
        <f>IF(A199="x",SUM(M$163:N199)-SUM(O$163:O198)," ")</f>
        <v xml:space="preserve"> </v>
      </c>
      <c r="P199" s="236"/>
      <c r="Q199" s="237"/>
      <c r="R199" s="112" t="str">
        <f t="shared" si="17"/>
        <v xml:space="preserve"> </v>
      </c>
      <c r="S199" s="113" t="str">
        <f t="shared" si="18"/>
        <v xml:space="preserve"> </v>
      </c>
      <c r="T199" s="238" t="str">
        <f t="shared" si="19"/>
        <v xml:space="preserve"> </v>
      </c>
      <c r="U199" s="239"/>
      <c r="V199" s="240"/>
      <c r="W199" s="241"/>
      <c r="X199" s="241"/>
      <c r="Y199" s="241"/>
      <c r="Z199" s="242"/>
    </row>
    <row r="200" spans="1:26" s="114" customFormat="1" ht="20.100000000000001" customHeight="1" x14ac:dyDescent="0.25">
      <c r="A200" s="109"/>
      <c r="B200" s="110"/>
      <c r="C200" s="110"/>
      <c r="D200" s="227" t="str">
        <f t="shared" si="14"/>
        <v xml:space="preserve"> </v>
      </c>
      <c r="E200" s="228"/>
      <c r="F200" s="229" t="str">
        <f t="shared" si="16"/>
        <v xml:space="preserve"> </v>
      </c>
      <c r="G200" s="230"/>
      <c r="H200" s="231"/>
      <c r="I200" s="232" t="str">
        <f t="shared" si="15"/>
        <v xml:space="preserve"> </v>
      </c>
      <c r="J200" s="233"/>
      <c r="K200" s="111"/>
      <c r="L200" s="111"/>
      <c r="M200" s="233"/>
      <c r="N200" s="234"/>
      <c r="O200" s="235" t="str">
        <f>IF(A200="x",SUM(M$163:N200)-SUM(O$163:O199)," ")</f>
        <v xml:space="preserve"> </v>
      </c>
      <c r="P200" s="236"/>
      <c r="Q200" s="237"/>
      <c r="R200" s="112" t="str">
        <f t="shared" si="17"/>
        <v xml:space="preserve"> </v>
      </c>
      <c r="S200" s="113" t="str">
        <f t="shared" si="18"/>
        <v xml:space="preserve"> </v>
      </c>
      <c r="T200" s="238" t="str">
        <f t="shared" si="19"/>
        <v xml:space="preserve"> </v>
      </c>
      <c r="U200" s="239"/>
      <c r="V200" s="240"/>
      <c r="W200" s="241"/>
      <c r="X200" s="241"/>
      <c r="Y200" s="241"/>
      <c r="Z200" s="242"/>
    </row>
    <row r="201" spans="1:26" s="114" customFormat="1" ht="20.100000000000001" customHeight="1" x14ac:dyDescent="0.25">
      <c r="A201" s="109"/>
      <c r="B201" s="110"/>
      <c r="C201" s="110"/>
      <c r="D201" s="227" t="str">
        <f t="shared" si="14"/>
        <v xml:space="preserve"> </v>
      </c>
      <c r="E201" s="228"/>
      <c r="F201" s="229" t="str">
        <f t="shared" si="16"/>
        <v xml:space="preserve"> </v>
      </c>
      <c r="G201" s="230"/>
      <c r="H201" s="231"/>
      <c r="I201" s="232" t="str">
        <f t="shared" si="15"/>
        <v xml:space="preserve"> </v>
      </c>
      <c r="J201" s="233"/>
      <c r="K201" s="111"/>
      <c r="L201" s="111"/>
      <c r="M201" s="233"/>
      <c r="N201" s="234"/>
      <c r="O201" s="235" t="str">
        <f>IF(A201="x",SUM(M$163:N201)-SUM(O$163:O200)," ")</f>
        <v xml:space="preserve"> </v>
      </c>
      <c r="P201" s="236"/>
      <c r="Q201" s="237"/>
      <c r="R201" s="112" t="str">
        <f t="shared" si="17"/>
        <v xml:space="preserve"> </v>
      </c>
      <c r="S201" s="113" t="str">
        <f t="shared" si="18"/>
        <v xml:space="preserve"> </v>
      </c>
      <c r="T201" s="238" t="str">
        <f t="shared" si="19"/>
        <v xml:space="preserve"> </v>
      </c>
      <c r="U201" s="239"/>
      <c r="V201" s="240"/>
      <c r="W201" s="241"/>
      <c r="X201" s="241"/>
      <c r="Y201" s="241"/>
      <c r="Z201" s="242"/>
    </row>
    <row r="202" spans="1:26" s="114" customFormat="1" ht="20.100000000000001" customHeight="1" x14ac:dyDescent="0.25">
      <c r="A202" s="109"/>
      <c r="B202" s="110"/>
      <c r="C202" s="110"/>
      <c r="D202" s="227" t="str">
        <f t="shared" si="14"/>
        <v xml:space="preserve"> </v>
      </c>
      <c r="E202" s="228"/>
      <c r="F202" s="229" t="str">
        <f t="shared" si="16"/>
        <v xml:space="preserve"> </v>
      </c>
      <c r="G202" s="230"/>
      <c r="H202" s="231"/>
      <c r="I202" s="232" t="str">
        <f t="shared" si="15"/>
        <v xml:space="preserve"> </v>
      </c>
      <c r="J202" s="233"/>
      <c r="K202" s="111"/>
      <c r="L202" s="111"/>
      <c r="M202" s="233"/>
      <c r="N202" s="234"/>
      <c r="O202" s="235" t="str">
        <f>IF(A202="x",SUM(M$163:N202)-SUM(O$163:O201)," ")</f>
        <v xml:space="preserve"> </v>
      </c>
      <c r="P202" s="236"/>
      <c r="Q202" s="237"/>
      <c r="R202" s="112" t="str">
        <f t="shared" si="17"/>
        <v xml:space="preserve"> </v>
      </c>
      <c r="S202" s="113" t="str">
        <f t="shared" si="18"/>
        <v xml:space="preserve"> </v>
      </c>
      <c r="T202" s="238" t="str">
        <f t="shared" si="19"/>
        <v xml:space="preserve"> </v>
      </c>
      <c r="U202" s="239"/>
      <c r="V202" s="240"/>
      <c r="W202" s="241"/>
      <c r="X202" s="241"/>
      <c r="Y202" s="241"/>
      <c r="Z202" s="242"/>
    </row>
    <row r="203" spans="1:26" s="114" customFormat="1" ht="20.100000000000001" customHeight="1" x14ac:dyDescent="0.25">
      <c r="A203" s="109"/>
      <c r="B203" s="110"/>
      <c r="C203" s="110"/>
      <c r="D203" s="227" t="str">
        <f t="shared" si="14"/>
        <v xml:space="preserve"> </v>
      </c>
      <c r="E203" s="228"/>
      <c r="F203" s="229" t="str">
        <f t="shared" si="16"/>
        <v xml:space="preserve"> </v>
      </c>
      <c r="G203" s="230"/>
      <c r="H203" s="231"/>
      <c r="I203" s="232" t="str">
        <f t="shared" si="15"/>
        <v xml:space="preserve"> </v>
      </c>
      <c r="J203" s="233"/>
      <c r="K203" s="111"/>
      <c r="L203" s="111"/>
      <c r="M203" s="233"/>
      <c r="N203" s="234"/>
      <c r="O203" s="235" t="str">
        <f>IF(A203="x",SUM(M$163:N203)-SUM(O$163:O202)," ")</f>
        <v xml:space="preserve"> </v>
      </c>
      <c r="P203" s="236"/>
      <c r="Q203" s="237"/>
      <c r="R203" s="112" t="str">
        <f t="shared" si="17"/>
        <v xml:space="preserve"> </v>
      </c>
      <c r="S203" s="113" t="str">
        <f t="shared" si="18"/>
        <v xml:space="preserve"> </v>
      </c>
      <c r="T203" s="238" t="str">
        <f t="shared" si="19"/>
        <v xml:space="preserve"> </v>
      </c>
      <c r="U203" s="239"/>
      <c r="V203" s="240"/>
      <c r="W203" s="241"/>
      <c r="X203" s="241"/>
      <c r="Y203" s="241"/>
      <c r="Z203" s="242"/>
    </row>
    <row r="204" spans="1:26" s="114" customFormat="1" ht="20.100000000000001" customHeight="1" thickBot="1" x14ac:dyDescent="0.3">
      <c r="A204" s="109"/>
      <c r="B204" s="110"/>
      <c r="C204" s="110"/>
      <c r="D204" s="227" t="str">
        <f t="shared" si="14"/>
        <v xml:space="preserve"> </v>
      </c>
      <c r="E204" s="228"/>
      <c r="F204" s="229" t="str">
        <f>IF(A204="x","hier Ansatzbezeichnung eingeben;  z.B. 'Personal'"," ")</f>
        <v xml:space="preserve"> </v>
      </c>
      <c r="G204" s="230"/>
      <c r="H204" s="231"/>
      <c r="I204" s="232" t="str">
        <f>IF(A204="x","hier SOLL eintragen"," ")</f>
        <v xml:space="preserve"> </v>
      </c>
      <c r="J204" s="233"/>
      <c r="K204" s="111"/>
      <c r="L204" s="111"/>
      <c r="M204" s="233"/>
      <c r="N204" s="234"/>
      <c r="O204" s="235" t="str">
        <f>IF(A204="x",SUM(M$163:N204)-SUM(O$163:O203)," ")</f>
        <v xml:space="preserve"> </v>
      </c>
      <c r="P204" s="236"/>
      <c r="Q204" s="237"/>
      <c r="R204" s="112" t="str">
        <f>IF(OR(I204=0,I204=" ",I204&gt;=O204)," ",O204-I204)</f>
        <v xml:space="preserve"> </v>
      </c>
      <c r="S204" s="113" t="str">
        <f>IF(OR(I204=0,I204=" ",I204&lt;=O204)," ",I204-O204)</f>
        <v xml:space="preserve"> </v>
      </c>
      <c r="T204" s="238" t="str">
        <f>IF(AND(R204&lt;&gt;" ",R204&gt;0),R204/I204,IF(AND(S204&lt;&gt;" ",S204&gt;0),-S204/I204," "))</f>
        <v xml:space="preserve"> </v>
      </c>
      <c r="U204" s="239"/>
      <c r="V204" s="240"/>
      <c r="W204" s="241"/>
      <c r="X204" s="241"/>
      <c r="Y204" s="241"/>
      <c r="Z204" s="242"/>
    </row>
    <row r="205" spans="1:26" ht="24" customHeight="1" thickBot="1" x14ac:dyDescent="0.3">
      <c r="A205" s="115"/>
      <c r="B205" s="116"/>
      <c r="C205" s="117"/>
      <c r="D205" s="260" t="s">
        <v>39</v>
      </c>
      <c r="E205" s="261"/>
      <c r="F205" s="261"/>
      <c r="G205" s="261"/>
      <c r="H205" s="262"/>
      <c r="I205" s="263" t="str">
        <f>IF(SUM(I163:J204)=0," ",SUM(I163:J204))</f>
        <v xml:space="preserve"> </v>
      </c>
      <c r="J205" s="264"/>
      <c r="K205" s="118"/>
      <c r="L205" s="118"/>
      <c r="M205" s="264" t="str">
        <f>IF(SUM(M163:N204)=0," ",SUM(M163:N204))</f>
        <v xml:space="preserve"> </v>
      </c>
      <c r="N205" s="265"/>
      <c r="O205" s="266" t="str">
        <f>IF(SUM(O163:Q204)=0," ",SUM(O163:Q204))</f>
        <v xml:space="preserve"> </v>
      </c>
      <c r="P205" s="267"/>
      <c r="Q205" s="268"/>
      <c r="R205" s="119"/>
      <c r="S205" s="120"/>
      <c r="T205" s="269"/>
      <c r="U205" s="270"/>
      <c r="V205" s="271"/>
      <c r="W205" s="272"/>
      <c r="X205" s="272"/>
      <c r="Y205" s="272"/>
      <c r="Z205" s="270"/>
    </row>
    <row r="206" spans="1:26" ht="15.75" x14ac:dyDescent="0.25">
      <c r="A206" s="122" t="s">
        <v>37</v>
      </c>
      <c r="B206" s="123"/>
      <c r="C206" s="124"/>
      <c r="D206" s="125"/>
      <c r="E206" s="125"/>
      <c r="F206" s="125"/>
      <c r="G206" s="125"/>
      <c r="H206" s="125"/>
      <c r="I206" s="126"/>
      <c r="J206" s="126"/>
      <c r="K206" s="118"/>
      <c r="L206" s="118"/>
      <c r="M206" s="126"/>
      <c r="N206" s="126"/>
      <c r="O206" s="127"/>
      <c r="P206" s="127"/>
      <c r="Q206" s="127"/>
      <c r="R206" s="128"/>
      <c r="S206" s="128"/>
      <c r="T206" s="129"/>
      <c r="U206" s="129"/>
      <c r="V206" s="129"/>
      <c r="W206" s="129"/>
      <c r="X206" s="129"/>
      <c r="Y206" s="129"/>
      <c r="Z206" s="129"/>
    </row>
    <row r="207" spans="1:26" x14ac:dyDescent="0.25">
      <c r="A207" s="259" t="str">
        <f>"- 2c -"</f>
        <v>- 2c -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</row>
    <row r="208" spans="1:26" s="5" customFormat="1" ht="35.1" customHeight="1" thickBot="1" x14ac:dyDescent="0.3">
      <c r="A208" s="177" t="s">
        <v>25</v>
      </c>
      <c r="B208" s="177"/>
      <c r="C208" s="177"/>
      <c r="D208" s="177"/>
      <c r="E208" s="177"/>
      <c r="F208" s="177"/>
      <c r="G208" s="177"/>
      <c r="H208" s="177"/>
      <c r="I208" s="197"/>
      <c r="J208" s="160"/>
      <c r="K208" s="160"/>
      <c r="L208" s="160"/>
      <c r="M208" s="160"/>
      <c r="N208" s="176" t="s">
        <v>25</v>
      </c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</row>
    <row r="209" spans="1:26" s="102" customFormat="1" ht="29.25" customHeight="1" x14ac:dyDescent="0.25">
      <c r="A209" s="178" t="s">
        <v>26</v>
      </c>
      <c r="B209" s="181" t="s">
        <v>3</v>
      </c>
      <c r="C209" s="184" t="s">
        <v>4</v>
      </c>
      <c r="D209" s="250" t="s">
        <v>52</v>
      </c>
      <c r="E209" s="201"/>
      <c r="F209" s="201"/>
      <c r="G209" s="201"/>
      <c r="H209" s="202"/>
      <c r="I209" s="252" t="s">
        <v>53</v>
      </c>
      <c r="J209" s="253"/>
      <c r="K209" s="159"/>
      <c r="L209" s="159"/>
      <c r="M209" s="253" t="s">
        <v>27</v>
      </c>
      <c r="N209" s="253"/>
      <c r="O209" s="253"/>
      <c r="P209" s="253"/>
      <c r="Q209" s="254"/>
      <c r="R209" s="198" t="s">
        <v>28</v>
      </c>
      <c r="S209" s="190"/>
      <c r="T209" s="190"/>
      <c r="U209" s="199"/>
      <c r="V209" s="200" t="s">
        <v>29</v>
      </c>
      <c r="W209" s="201"/>
      <c r="X209" s="201"/>
      <c r="Y209" s="201"/>
      <c r="Z209" s="202"/>
    </row>
    <row r="210" spans="1:26" s="103" customFormat="1" x14ac:dyDescent="0.2">
      <c r="A210" s="179"/>
      <c r="B210" s="182"/>
      <c r="C210" s="185"/>
      <c r="D210" s="251"/>
      <c r="E210" s="204"/>
      <c r="F210" s="204"/>
      <c r="G210" s="204"/>
      <c r="H210" s="205"/>
      <c r="I210" s="209" t="s">
        <v>11</v>
      </c>
      <c r="J210" s="210"/>
      <c r="K210" s="159"/>
      <c r="L210" s="159"/>
      <c r="M210" s="204" t="s">
        <v>11</v>
      </c>
      <c r="N210" s="204"/>
      <c r="O210" s="204"/>
      <c r="P210" s="204"/>
      <c r="Q210" s="205"/>
      <c r="R210" s="209" t="s">
        <v>11</v>
      </c>
      <c r="S210" s="211"/>
      <c r="T210" s="212" t="s">
        <v>30</v>
      </c>
      <c r="U210" s="213"/>
      <c r="V210" s="203"/>
      <c r="W210" s="204"/>
      <c r="X210" s="204"/>
      <c r="Y210" s="204"/>
      <c r="Z210" s="205"/>
    </row>
    <row r="211" spans="1:26" s="103" customFormat="1" ht="23.1" customHeight="1" x14ac:dyDescent="0.25">
      <c r="A211" s="180"/>
      <c r="B211" s="183"/>
      <c r="C211" s="186"/>
      <c r="D211" s="255" t="s">
        <v>31</v>
      </c>
      <c r="E211" s="256"/>
      <c r="F211" s="255" t="s">
        <v>32</v>
      </c>
      <c r="G211" s="257"/>
      <c r="H211" s="258"/>
      <c r="I211" s="214" t="s">
        <v>33</v>
      </c>
      <c r="J211" s="215"/>
      <c r="K211" s="102"/>
      <c r="L211" s="102"/>
      <c r="M211" s="216" t="s">
        <v>34</v>
      </c>
      <c r="N211" s="217"/>
      <c r="O211" s="218" t="s">
        <v>35</v>
      </c>
      <c r="P211" s="216"/>
      <c r="Q211" s="219"/>
      <c r="R211" s="104" t="s">
        <v>9</v>
      </c>
      <c r="S211" s="105" t="s">
        <v>10</v>
      </c>
      <c r="T211" s="222" t="str">
        <f>"+ / -"</f>
        <v>+ / -</v>
      </c>
      <c r="U211" s="223"/>
      <c r="V211" s="206"/>
      <c r="W211" s="207"/>
      <c r="X211" s="207"/>
      <c r="Y211" s="207"/>
      <c r="Z211" s="208"/>
    </row>
    <row r="212" spans="1:26" ht="15.75" thickBot="1" x14ac:dyDescent="0.3">
      <c r="A212" s="106">
        <v>1</v>
      </c>
      <c r="B212" s="21">
        <v>2</v>
      </c>
      <c r="C212" s="21">
        <v>3</v>
      </c>
      <c r="D212" s="243">
        <v>4</v>
      </c>
      <c r="E212" s="244"/>
      <c r="F212" s="243">
        <v>5</v>
      </c>
      <c r="G212" s="245"/>
      <c r="H212" s="246"/>
      <c r="I212" s="247">
        <v>6</v>
      </c>
      <c r="J212" s="245"/>
      <c r="K212" s="107"/>
      <c r="L212" s="107"/>
      <c r="M212" s="245">
        <v>7</v>
      </c>
      <c r="N212" s="244"/>
      <c r="O212" s="243">
        <v>8</v>
      </c>
      <c r="P212" s="245"/>
      <c r="Q212" s="246"/>
      <c r="R212" s="106">
        <v>9</v>
      </c>
      <c r="S212" s="21">
        <v>10</v>
      </c>
      <c r="T212" s="248">
        <v>11</v>
      </c>
      <c r="U212" s="249"/>
      <c r="V212" s="224">
        <v>12</v>
      </c>
      <c r="W212" s="225"/>
      <c r="X212" s="225"/>
      <c r="Y212" s="225"/>
      <c r="Z212" s="226"/>
    </row>
    <row r="213" spans="1:26" s="121" customFormat="1" ht="24.95" customHeight="1" thickBot="1" x14ac:dyDescent="0.3">
      <c r="A213" s="115"/>
      <c r="B213" s="116"/>
      <c r="C213" s="117"/>
      <c r="D213" s="260" t="s">
        <v>38</v>
      </c>
      <c r="E213" s="261"/>
      <c r="F213" s="261"/>
      <c r="G213" s="261"/>
      <c r="H213" s="262"/>
      <c r="I213" s="263" t="str">
        <f>IF(I205=" "," ",I205)</f>
        <v xml:space="preserve"> </v>
      </c>
      <c r="J213" s="264"/>
      <c r="K213" s="118"/>
      <c r="L213" s="118"/>
      <c r="M213" s="264" t="str">
        <f>IF(M205=" "," ",M205)</f>
        <v xml:space="preserve"> </v>
      </c>
      <c r="N213" s="265"/>
      <c r="O213" s="266" t="str">
        <f>IF(O205=" "," ",O205)</f>
        <v xml:space="preserve"> </v>
      </c>
      <c r="P213" s="267"/>
      <c r="Q213" s="268"/>
      <c r="R213" s="119"/>
      <c r="S213" s="120"/>
      <c r="T213" s="269"/>
      <c r="U213" s="270"/>
      <c r="V213" s="271"/>
      <c r="W213" s="272"/>
      <c r="X213" s="272"/>
      <c r="Y213" s="272"/>
      <c r="Z213" s="270"/>
    </row>
    <row r="214" spans="1:26" s="114" customFormat="1" ht="20.100000000000001" customHeight="1" x14ac:dyDescent="0.25">
      <c r="A214" s="109"/>
      <c r="B214" s="110"/>
      <c r="C214" s="110"/>
      <c r="D214" s="227" t="str">
        <f t="shared" ref="D214:D254" si="20">IF($A214="x","Z W I S C H E N S U M M E  von Ansatz"," ")</f>
        <v xml:space="preserve"> </v>
      </c>
      <c r="E214" s="228"/>
      <c r="F214" s="229" t="str">
        <f>IF(A214="x","hier Ansatzbezeichnung eingeben;  z.B. 'Personal'"," ")</f>
        <v xml:space="preserve"> </v>
      </c>
      <c r="G214" s="230"/>
      <c r="H214" s="231"/>
      <c r="I214" s="232" t="str">
        <f>IF(A214="x","hier SOLL eintragen"," ")</f>
        <v xml:space="preserve"> </v>
      </c>
      <c r="J214" s="233"/>
      <c r="K214" s="111"/>
      <c r="L214" s="111"/>
      <c r="M214" s="233"/>
      <c r="N214" s="234"/>
      <c r="O214" s="235" t="str">
        <f>IF(A214="x",SUM(M$213:N214)-SUM(O$213:O213)," ")</f>
        <v xml:space="preserve"> </v>
      </c>
      <c r="P214" s="236"/>
      <c r="Q214" s="237"/>
      <c r="R214" s="112" t="str">
        <f>IF(OR(I214=0,I214=" ",I214&gt;=O214)," ",O214-I214)</f>
        <v xml:space="preserve"> </v>
      </c>
      <c r="S214" s="113" t="str">
        <f>IF(OR(I214=0,I214=" ",I214&lt;=O214)," ",I214-O214)</f>
        <v xml:space="preserve"> </v>
      </c>
      <c r="T214" s="238" t="str">
        <f>IF(AND(R214&lt;&gt;" ",R214&gt;0),R214/I214,IF(AND(S214&lt;&gt;" ",S214&gt;0),-S214/I214," "))</f>
        <v xml:space="preserve"> </v>
      </c>
      <c r="U214" s="239"/>
      <c r="V214" s="240"/>
      <c r="W214" s="241"/>
      <c r="X214" s="241"/>
      <c r="Y214" s="241"/>
      <c r="Z214" s="242"/>
    </row>
    <row r="215" spans="1:26" s="114" customFormat="1" ht="20.100000000000001" customHeight="1" x14ac:dyDescent="0.25">
      <c r="A215" s="109"/>
      <c r="B215" s="110"/>
      <c r="C215" s="110"/>
      <c r="D215" s="227" t="str">
        <f t="shared" si="20"/>
        <v xml:space="preserve"> </v>
      </c>
      <c r="E215" s="228"/>
      <c r="F215" s="229" t="str">
        <f>IF(A215="x","hier Ansatzbezeichnung eingeben;  z.B. 'Personal'"," ")</f>
        <v xml:space="preserve"> </v>
      </c>
      <c r="G215" s="230"/>
      <c r="H215" s="231"/>
      <c r="I215" s="232" t="str">
        <f t="shared" ref="I215:I253" si="21">IF(A215="x","hier SOLL eintragen"," ")</f>
        <v xml:space="preserve"> </v>
      </c>
      <c r="J215" s="233"/>
      <c r="K215" s="111"/>
      <c r="L215" s="111"/>
      <c r="M215" s="233"/>
      <c r="N215" s="234"/>
      <c r="O215" s="235" t="str">
        <f>IF(A215="x",SUM(M$213:N215)-SUM(O$213:O214)," ")</f>
        <v xml:space="preserve"> </v>
      </c>
      <c r="P215" s="236"/>
      <c r="Q215" s="237"/>
      <c r="R215" s="112" t="str">
        <f>IF(OR(I215=0,I215=" ",I215&gt;=O215)," ",O215-I215)</f>
        <v xml:space="preserve"> </v>
      </c>
      <c r="S215" s="113" t="str">
        <f>IF(OR(I215=0,I215=" ",I215&lt;=O215)," ",I215-O215)</f>
        <v xml:space="preserve"> </v>
      </c>
      <c r="T215" s="238" t="str">
        <f>IF(AND(R215&lt;&gt;" ",R215&gt;0),R215/I215,IF(AND(S215&lt;&gt;" ",S215&gt;0),-S215/I215," "))</f>
        <v xml:space="preserve"> </v>
      </c>
      <c r="U215" s="239"/>
      <c r="V215" s="240"/>
      <c r="W215" s="241"/>
      <c r="X215" s="241"/>
      <c r="Y215" s="241"/>
      <c r="Z215" s="242"/>
    </row>
    <row r="216" spans="1:26" s="114" customFormat="1" ht="20.100000000000001" customHeight="1" x14ac:dyDescent="0.25">
      <c r="A216" s="109"/>
      <c r="B216" s="110"/>
      <c r="C216" s="110"/>
      <c r="D216" s="227" t="str">
        <f t="shared" si="20"/>
        <v xml:space="preserve"> </v>
      </c>
      <c r="E216" s="228"/>
      <c r="F216" s="229" t="str">
        <f t="shared" ref="F216:F253" si="22">IF(A216="x","hier Ansatzbezeichnung eingeben;  z.B. 'Personal'"," ")</f>
        <v xml:space="preserve"> </v>
      </c>
      <c r="G216" s="230"/>
      <c r="H216" s="231"/>
      <c r="I216" s="232" t="str">
        <f t="shared" si="21"/>
        <v xml:space="preserve"> </v>
      </c>
      <c r="J216" s="233"/>
      <c r="K216" s="111"/>
      <c r="L216" s="111"/>
      <c r="M216" s="233"/>
      <c r="N216" s="234"/>
      <c r="O216" s="235" t="str">
        <f>IF(A216="x",SUM(M$213:N216)-SUM(O$213:O215)," ")</f>
        <v xml:space="preserve"> </v>
      </c>
      <c r="P216" s="236"/>
      <c r="Q216" s="237"/>
      <c r="R216" s="112" t="str">
        <f t="shared" ref="R216:R253" si="23">IF(OR(I216=0,I216=" ",I216&gt;=O216)," ",O216-I216)</f>
        <v xml:space="preserve"> </v>
      </c>
      <c r="S216" s="113" t="str">
        <f t="shared" ref="S216:S253" si="24">IF(OR(I216=0,I216=" ",I216&lt;=O216)," ",I216-O216)</f>
        <v xml:space="preserve"> </v>
      </c>
      <c r="T216" s="238" t="str">
        <f t="shared" ref="T216:T253" si="25">IF(AND(R216&lt;&gt;" ",R216&gt;0),R216/I216,IF(AND(S216&lt;&gt;" ",S216&gt;0),-S216/I216," "))</f>
        <v xml:space="preserve"> </v>
      </c>
      <c r="U216" s="239"/>
      <c r="V216" s="240"/>
      <c r="W216" s="241"/>
      <c r="X216" s="241"/>
      <c r="Y216" s="241"/>
      <c r="Z216" s="242"/>
    </row>
    <row r="217" spans="1:26" s="114" customFormat="1" ht="20.100000000000001" customHeight="1" x14ac:dyDescent="0.25">
      <c r="A217" s="109"/>
      <c r="B217" s="110"/>
      <c r="C217" s="110"/>
      <c r="D217" s="227" t="str">
        <f t="shared" si="20"/>
        <v xml:space="preserve"> </v>
      </c>
      <c r="E217" s="228"/>
      <c r="F217" s="229" t="str">
        <f t="shared" si="22"/>
        <v xml:space="preserve"> </v>
      </c>
      <c r="G217" s="230"/>
      <c r="H217" s="231"/>
      <c r="I217" s="232" t="str">
        <f t="shared" si="21"/>
        <v xml:space="preserve"> </v>
      </c>
      <c r="J217" s="233"/>
      <c r="K217" s="111"/>
      <c r="L217" s="111"/>
      <c r="M217" s="233"/>
      <c r="N217" s="234"/>
      <c r="O217" s="235" t="str">
        <f>IF(A217="x",SUM(M$213:N217)-SUM(O$213:O216)," ")</f>
        <v xml:space="preserve"> </v>
      </c>
      <c r="P217" s="236"/>
      <c r="Q217" s="237"/>
      <c r="R217" s="112" t="str">
        <f t="shared" si="23"/>
        <v xml:space="preserve"> </v>
      </c>
      <c r="S217" s="113" t="str">
        <f t="shared" si="24"/>
        <v xml:space="preserve"> </v>
      </c>
      <c r="T217" s="238" t="str">
        <f t="shared" si="25"/>
        <v xml:space="preserve"> </v>
      </c>
      <c r="U217" s="239"/>
      <c r="V217" s="240"/>
      <c r="W217" s="241"/>
      <c r="X217" s="241"/>
      <c r="Y217" s="241"/>
      <c r="Z217" s="242"/>
    </row>
    <row r="218" spans="1:26" s="114" customFormat="1" ht="20.100000000000001" customHeight="1" x14ac:dyDescent="0.25">
      <c r="A218" s="109"/>
      <c r="B218" s="110"/>
      <c r="C218" s="110"/>
      <c r="D218" s="227" t="str">
        <f t="shared" si="20"/>
        <v xml:space="preserve"> </v>
      </c>
      <c r="E218" s="228"/>
      <c r="F218" s="229" t="str">
        <f t="shared" si="22"/>
        <v xml:space="preserve"> </v>
      </c>
      <c r="G218" s="230"/>
      <c r="H218" s="231"/>
      <c r="I218" s="232" t="str">
        <f t="shared" si="21"/>
        <v xml:space="preserve"> </v>
      </c>
      <c r="J218" s="233"/>
      <c r="K218" s="111"/>
      <c r="L218" s="111"/>
      <c r="M218" s="233"/>
      <c r="N218" s="234"/>
      <c r="O218" s="235" t="str">
        <f>IF(A218="x",SUM(M$213:N218)-SUM(O$213:O217)," ")</f>
        <v xml:space="preserve"> </v>
      </c>
      <c r="P218" s="236"/>
      <c r="Q218" s="237"/>
      <c r="R218" s="112" t="str">
        <f t="shared" si="23"/>
        <v xml:space="preserve"> </v>
      </c>
      <c r="S218" s="113" t="str">
        <f t="shared" si="24"/>
        <v xml:space="preserve"> </v>
      </c>
      <c r="T218" s="238" t="str">
        <f t="shared" si="25"/>
        <v xml:space="preserve"> </v>
      </c>
      <c r="U218" s="239"/>
      <c r="V218" s="240"/>
      <c r="W218" s="241"/>
      <c r="X218" s="241"/>
      <c r="Y218" s="241"/>
      <c r="Z218" s="242"/>
    </row>
    <row r="219" spans="1:26" s="114" customFormat="1" ht="20.100000000000001" customHeight="1" x14ac:dyDescent="0.25">
      <c r="A219" s="109"/>
      <c r="B219" s="110"/>
      <c r="C219" s="110"/>
      <c r="D219" s="227" t="str">
        <f t="shared" si="20"/>
        <v xml:space="preserve"> </v>
      </c>
      <c r="E219" s="228"/>
      <c r="F219" s="229" t="str">
        <f t="shared" si="22"/>
        <v xml:space="preserve"> </v>
      </c>
      <c r="G219" s="230"/>
      <c r="H219" s="231"/>
      <c r="I219" s="232" t="str">
        <f t="shared" si="21"/>
        <v xml:space="preserve"> </v>
      </c>
      <c r="J219" s="233"/>
      <c r="K219" s="111"/>
      <c r="L219" s="111"/>
      <c r="M219" s="233"/>
      <c r="N219" s="234"/>
      <c r="O219" s="235" t="str">
        <f>IF(A219="x",SUM(M$213:N219)-SUM(O$213:O218)," ")</f>
        <v xml:space="preserve"> </v>
      </c>
      <c r="P219" s="236"/>
      <c r="Q219" s="237"/>
      <c r="R219" s="112" t="str">
        <f t="shared" si="23"/>
        <v xml:space="preserve"> </v>
      </c>
      <c r="S219" s="113" t="str">
        <f t="shared" si="24"/>
        <v xml:space="preserve"> </v>
      </c>
      <c r="T219" s="238" t="str">
        <f t="shared" si="25"/>
        <v xml:space="preserve"> </v>
      </c>
      <c r="U219" s="239"/>
      <c r="V219" s="240"/>
      <c r="W219" s="241"/>
      <c r="X219" s="241"/>
      <c r="Y219" s="241"/>
      <c r="Z219" s="242"/>
    </row>
    <row r="220" spans="1:26" s="114" customFormat="1" ht="20.100000000000001" customHeight="1" x14ac:dyDescent="0.25">
      <c r="A220" s="109"/>
      <c r="B220" s="110"/>
      <c r="C220" s="110"/>
      <c r="D220" s="227" t="str">
        <f t="shared" si="20"/>
        <v xml:space="preserve"> </v>
      </c>
      <c r="E220" s="228"/>
      <c r="F220" s="229" t="str">
        <f t="shared" si="22"/>
        <v xml:space="preserve"> </v>
      </c>
      <c r="G220" s="230"/>
      <c r="H220" s="231"/>
      <c r="I220" s="232" t="str">
        <f t="shared" si="21"/>
        <v xml:space="preserve"> </v>
      </c>
      <c r="J220" s="233"/>
      <c r="K220" s="111"/>
      <c r="L220" s="111"/>
      <c r="M220" s="233"/>
      <c r="N220" s="234"/>
      <c r="O220" s="235" t="str">
        <f>IF(A220="x",SUM(M$213:N220)-SUM(O$213:O219)," ")</f>
        <v xml:space="preserve"> </v>
      </c>
      <c r="P220" s="236"/>
      <c r="Q220" s="237"/>
      <c r="R220" s="112" t="str">
        <f t="shared" si="23"/>
        <v xml:space="preserve"> </v>
      </c>
      <c r="S220" s="113" t="str">
        <f t="shared" si="24"/>
        <v xml:space="preserve"> </v>
      </c>
      <c r="T220" s="238" t="str">
        <f t="shared" si="25"/>
        <v xml:space="preserve"> </v>
      </c>
      <c r="U220" s="239"/>
      <c r="V220" s="240"/>
      <c r="W220" s="241"/>
      <c r="X220" s="241"/>
      <c r="Y220" s="241"/>
      <c r="Z220" s="242"/>
    </row>
    <row r="221" spans="1:26" s="114" customFormat="1" ht="20.100000000000001" customHeight="1" x14ac:dyDescent="0.25">
      <c r="A221" s="109"/>
      <c r="B221" s="110"/>
      <c r="C221" s="110"/>
      <c r="D221" s="227" t="str">
        <f t="shared" si="20"/>
        <v xml:space="preserve"> </v>
      </c>
      <c r="E221" s="228"/>
      <c r="F221" s="229" t="str">
        <f t="shared" si="22"/>
        <v xml:space="preserve"> </v>
      </c>
      <c r="G221" s="230"/>
      <c r="H221" s="231"/>
      <c r="I221" s="232" t="str">
        <f t="shared" si="21"/>
        <v xml:space="preserve"> </v>
      </c>
      <c r="J221" s="233"/>
      <c r="K221" s="111"/>
      <c r="L221" s="111"/>
      <c r="M221" s="233"/>
      <c r="N221" s="234"/>
      <c r="O221" s="235" t="str">
        <f>IF(A221="x",SUM(M$213:N221)-SUM(O$213:O220)," ")</f>
        <v xml:space="preserve"> </v>
      </c>
      <c r="P221" s="236"/>
      <c r="Q221" s="237"/>
      <c r="R221" s="112" t="str">
        <f t="shared" si="23"/>
        <v xml:space="preserve"> </v>
      </c>
      <c r="S221" s="113" t="str">
        <f t="shared" si="24"/>
        <v xml:space="preserve"> </v>
      </c>
      <c r="T221" s="238" t="str">
        <f t="shared" si="25"/>
        <v xml:space="preserve"> </v>
      </c>
      <c r="U221" s="239"/>
      <c r="V221" s="240"/>
      <c r="W221" s="241"/>
      <c r="X221" s="241"/>
      <c r="Y221" s="241"/>
      <c r="Z221" s="242"/>
    </row>
    <row r="222" spans="1:26" s="114" customFormat="1" ht="20.100000000000001" customHeight="1" x14ac:dyDescent="0.25">
      <c r="A222" s="109"/>
      <c r="B222" s="110"/>
      <c r="C222" s="110"/>
      <c r="D222" s="227" t="str">
        <f t="shared" si="20"/>
        <v xml:space="preserve"> </v>
      </c>
      <c r="E222" s="228"/>
      <c r="F222" s="229" t="str">
        <f t="shared" si="22"/>
        <v xml:space="preserve"> </v>
      </c>
      <c r="G222" s="230"/>
      <c r="H222" s="231"/>
      <c r="I222" s="232" t="str">
        <f t="shared" si="21"/>
        <v xml:space="preserve"> </v>
      </c>
      <c r="J222" s="233"/>
      <c r="K222" s="111"/>
      <c r="L222" s="111"/>
      <c r="M222" s="233"/>
      <c r="N222" s="234"/>
      <c r="O222" s="235" t="str">
        <f>IF(A222="x",SUM(M$213:N222)-SUM(O$213:O221)," ")</f>
        <v xml:space="preserve"> </v>
      </c>
      <c r="P222" s="236"/>
      <c r="Q222" s="237"/>
      <c r="R222" s="112" t="str">
        <f t="shared" si="23"/>
        <v xml:space="preserve"> </v>
      </c>
      <c r="S222" s="113" t="str">
        <f t="shared" si="24"/>
        <v xml:space="preserve"> </v>
      </c>
      <c r="T222" s="238" t="str">
        <f t="shared" si="25"/>
        <v xml:space="preserve"> </v>
      </c>
      <c r="U222" s="239"/>
      <c r="V222" s="240"/>
      <c r="W222" s="241"/>
      <c r="X222" s="241"/>
      <c r="Y222" s="241"/>
      <c r="Z222" s="242"/>
    </row>
    <row r="223" spans="1:26" s="114" customFormat="1" ht="20.100000000000001" customHeight="1" x14ac:dyDescent="0.25">
      <c r="A223" s="109"/>
      <c r="B223" s="110"/>
      <c r="C223" s="110"/>
      <c r="D223" s="227" t="str">
        <f t="shared" si="20"/>
        <v xml:space="preserve"> </v>
      </c>
      <c r="E223" s="228"/>
      <c r="F223" s="229" t="str">
        <f t="shared" si="22"/>
        <v xml:space="preserve"> </v>
      </c>
      <c r="G223" s="230"/>
      <c r="H223" s="231"/>
      <c r="I223" s="232" t="str">
        <f t="shared" si="21"/>
        <v xml:space="preserve"> </v>
      </c>
      <c r="J223" s="233"/>
      <c r="K223" s="111"/>
      <c r="L223" s="111"/>
      <c r="M223" s="233"/>
      <c r="N223" s="234"/>
      <c r="O223" s="235" t="str">
        <f>IF(A223="x",SUM(M$213:N223)-SUM(O$213:O222)," ")</f>
        <v xml:space="preserve"> </v>
      </c>
      <c r="P223" s="236"/>
      <c r="Q223" s="237"/>
      <c r="R223" s="112" t="str">
        <f t="shared" si="23"/>
        <v xml:space="preserve"> </v>
      </c>
      <c r="S223" s="113" t="str">
        <f t="shared" si="24"/>
        <v xml:space="preserve"> </v>
      </c>
      <c r="T223" s="238" t="str">
        <f t="shared" si="25"/>
        <v xml:space="preserve"> </v>
      </c>
      <c r="U223" s="239"/>
      <c r="V223" s="240"/>
      <c r="W223" s="241"/>
      <c r="X223" s="241"/>
      <c r="Y223" s="241"/>
      <c r="Z223" s="242"/>
    </row>
    <row r="224" spans="1:26" s="114" customFormat="1" ht="20.100000000000001" customHeight="1" x14ac:dyDescent="0.25">
      <c r="A224" s="109"/>
      <c r="B224" s="110"/>
      <c r="C224" s="110"/>
      <c r="D224" s="227" t="str">
        <f t="shared" si="20"/>
        <v xml:space="preserve"> </v>
      </c>
      <c r="E224" s="228"/>
      <c r="F224" s="229" t="str">
        <f t="shared" si="22"/>
        <v xml:space="preserve"> </v>
      </c>
      <c r="G224" s="230"/>
      <c r="H224" s="231"/>
      <c r="I224" s="232" t="str">
        <f t="shared" si="21"/>
        <v xml:space="preserve"> </v>
      </c>
      <c r="J224" s="233"/>
      <c r="K224" s="111"/>
      <c r="L224" s="111"/>
      <c r="M224" s="233"/>
      <c r="N224" s="234"/>
      <c r="O224" s="235" t="str">
        <f>IF(A224="x",SUM(M$213:N224)-SUM(O$213:O223)," ")</f>
        <v xml:space="preserve"> </v>
      </c>
      <c r="P224" s="236"/>
      <c r="Q224" s="237"/>
      <c r="R224" s="112" t="str">
        <f t="shared" si="23"/>
        <v xml:space="preserve"> </v>
      </c>
      <c r="S224" s="113" t="str">
        <f t="shared" si="24"/>
        <v xml:space="preserve"> </v>
      </c>
      <c r="T224" s="238" t="str">
        <f t="shared" si="25"/>
        <v xml:space="preserve"> </v>
      </c>
      <c r="U224" s="239"/>
      <c r="V224" s="240"/>
      <c r="W224" s="241"/>
      <c r="X224" s="241"/>
      <c r="Y224" s="241"/>
      <c r="Z224" s="242"/>
    </row>
    <row r="225" spans="1:26" s="114" customFormat="1" ht="20.100000000000001" customHeight="1" x14ac:dyDescent="0.25">
      <c r="A225" s="109"/>
      <c r="B225" s="110"/>
      <c r="C225" s="110"/>
      <c r="D225" s="227" t="str">
        <f t="shared" si="20"/>
        <v xml:space="preserve"> </v>
      </c>
      <c r="E225" s="228"/>
      <c r="F225" s="229" t="str">
        <f t="shared" si="22"/>
        <v xml:space="preserve"> </v>
      </c>
      <c r="G225" s="230"/>
      <c r="H225" s="231"/>
      <c r="I225" s="232" t="str">
        <f t="shared" si="21"/>
        <v xml:space="preserve"> </v>
      </c>
      <c r="J225" s="233"/>
      <c r="K225" s="111"/>
      <c r="L225" s="111"/>
      <c r="M225" s="233"/>
      <c r="N225" s="234"/>
      <c r="O225" s="235" t="str">
        <f>IF(A225="x",SUM(M$213:N225)-SUM(O$213:O224)," ")</f>
        <v xml:space="preserve"> </v>
      </c>
      <c r="P225" s="236"/>
      <c r="Q225" s="237"/>
      <c r="R225" s="112" t="str">
        <f t="shared" si="23"/>
        <v xml:space="preserve"> </v>
      </c>
      <c r="S225" s="113" t="str">
        <f t="shared" si="24"/>
        <v xml:space="preserve"> </v>
      </c>
      <c r="T225" s="238" t="str">
        <f t="shared" si="25"/>
        <v xml:space="preserve"> </v>
      </c>
      <c r="U225" s="239"/>
      <c r="V225" s="240"/>
      <c r="W225" s="241"/>
      <c r="X225" s="241"/>
      <c r="Y225" s="241"/>
      <c r="Z225" s="242"/>
    </row>
    <row r="226" spans="1:26" s="114" customFormat="1" ht="20.100000000000001" customHeight="1" x14ac:dyDescent="0.25">
      <c r="A226" s="109"/>
      <c r="B226" s="110"/>
      <c r="C226" s="110"/>
      <c r="D226" s="227" t="str">
        <f t="shared" si="20"/>
        <v xml:space="preserve"> </v>
      </c>
      <c r="E226" s="228"/>
      <c r="F226" s="229" t="str">
        <f t="shared" si="22"/>
        <v xml:space="preserve"> </v>
      </c>
      <c r="G226" s="230"/>
      <c r="H226" s="231"/>
      <c r="I226" s="232" t="str">
        <f t="shared" si="21"/>
        <v xml:space="preserve"> </v>
      </c>
      <c r="J226" s="233"/>
      <c r="K226" s="111"/>
      <c r="L226" s="111"/>
      <c r="M226" s="233"/>
      <c r="N226" s="234"/>
      <c r="O226" s="235" t="str">
        <f>IF(A226="x",SUM(M$213:N226)-SUM(O$213:O225)," ")</f>
        <v xml:space="preserve"> </v>
      </c>
      <c r="P226" s="236"/>
      <c r="Q226" s="237"/>
      <c r="R226" s="112" t="str">
        <f t="shared" si="23"/>
        <v xml:space="preserve"> </v>
      </c>
      <c r="S226" s="113" t="str">
        <f t="shared" si="24"/>
        <v xml:space="preserve"> </v>
      </c>
      <c r="T226" s="238" t="str">
        <f t="shared" si="25"/>
        <v xml:space="preserve"> </v>
      </c>
      <c r="U226" s="239"/>
      <c r="V226" s="240"/>
      <c r="W226" s="241"/>
      <c r="X226" s="241"/>
      <c r="Y226" s="241"/>
      <c r="Z226" s="242"/>
    </row>
    <row r="227" spans="1:26" s="114" customFormat="1" ht="20.100000000000001" customHeight="1" x14ac:dyDescent="0.25">
      <c r="A227" s="109"/>
      <c r="B227" s="110"/>
      <c r="C227" s="110"/>
      <c r="D227" s="227" t="str">
        <f t="shared" si="20"/>
        <v xml:space="preserve"> </v>
      </c>
      <c r="E227" s="228"/>
      <c r="F227" s="229" t="str">
        <f t="shared" si="22"/>
        <v xml:space="preserve"> </v>
      </c>
      <c r="G227" s="230"/>
      <c r="H227" s="231"/>
      <c r="I227" s="232" t="str">
        <f t="shared" si="21"/>
        <v xml:space="preserve"> </v>
      </c>
      <c r="J227" s="233"/>
      <c r="K227" s="111"/>
      <c r="L227" s="111"/>
      <c r="M227" s="233"/>
      <c r="N227" s="234"/>
      <c r="O227" s="235" t="str">
        <f>IF(A227="x",SUM(M$213:N227)-SUM(O$213:O226)," ")</f>
        <v xml:space="preserve"> </v>
      </c>
      <c r="P227" s="236"/>
      <c r="Q227" s="237"/>
      <c r="R227" s="112" t="str">
        <f t="shared" si="23"/>
        <v xml:space="preserve"> </v>
      </c>
      <c r="S227" s="113" t="str">
        <f t="shared" si="24"/>
        <v xml:space="preserve"> </v>
      </c>
      <c r="T227" s="238" t="str">
        <f t="shared" si="25"/>
        <v xml:space="preserve"> </v>
      </c>
      <c r="U227" s="239"/>
      <c r="V227" s="240"/>
      <c r="W227" s="241"/>
      <c r="X227" s="241"/>
      <c r="Y227" s="241"/>
      <c r="Z227" s="242"/>
    </row>
    <row r="228" spans="1:26" s="114" customFormat="1" ht="20.100000000000001" customHeight="1" x14ac:dyDescent="0.25">
      <c r="A228" s="109"/>
      <c r="B228" s="110"/>
      <c r="C228" s="110"/>
      <c r="D228" s="227" t="str">
        <f t="shared" si="20"/>
        <v xml:space="preserve"> </v>
      </c>
      <c r="E228" s="228"/>
      <c r="F228" s="229" t="str">
        <f t="shared" si="22"/>
        <v xml:space="preserve"> </v>
      </c>
      <c r="G228" s="230"/>
      <c r="H228" s="231"/>
      <c r="I228" s="232" t="str">
        <f t="shared" si="21"/>
        <v xml:space="preserve"> </v>
      </c>
      <c r="J228" s="233"/>
      <c r="K228" s="111"/>
      <c r="L228" s="111"/>
      <c r="M228" s="233"/>
      <c r="N228" s="234"/>
      <c r="O228" s="235" t="str">
        <f>IF(A228="x",SUM(M$213:N228)-SUM(O$213:O227)," ")</f>
        <v xml:space="preserve"> </v>
      </c>
      <c r="P228" s="236"/>
      <c r="Q228" s="237"/>
      <c r="R228" s="112" t="str">
        <f t="shared" si="23"/>
        <v xml:space="preserve"> </v>
      </c>
      <c r="S228" s="113" t="str">
        <f t="shared" si="24"/>
        <v xml:space="preserve"> </v>
      </c>
      <c r="T228" s="238" t="str">
        <f t="shared" si="25"/>
        <v xml:space="preserve"> </v>
      </c>
      <c r="U228" s="239"/>
      <c r="V228" s="240"/>
      <c r="W228" s="241"/>
      <c r="X228" s="241"/>
      <c r="Y228" s="241"/>
      <c r="Z228" s="242"/>
    </row>
    <row r="229" spans="1:26" s="114" customFormat="1" ht="20.100000000000001" customHeight="1" x14ac:dyDescent="0.25">
      <c r="A229" s="109"/>
      <c r="B229" s="110"/>
      <c r="C229" s="110"/>
      <c r="D229" s="227" t="str">
        <f t="shared" si="20"/>
        <v xml:space="preserve"> </v>
      </c>
      <c r="E229" s="228"/>
      <c r="F229" s="229" t="str">
        <f t="shared" si="22"/>
        <v xml:space="preserve"> </v>
      </c>
      <c r="G229" s="230"/>
      <c r="H229" s="231"/>
      <c r="I229" s="232" t="str">
        <f t="shared" si="21"/>
        <v xml:space="preserve"> </v>
      </c>
      <c r="J229" s="233"/>
      <c r="K229" s="111"/>
      <c r="L229" s="111"/>
      <c r="M229" s="233"/>
      <c r="N229" s="234"/>
      <c r="O229" s="235" t="str">
        <f>IF(A229="x",SUM(M$213:N229)-SUM(O$213:O228)," ")</f>
        <v xml:space="preserve"> </v>
      </c>
      <c r="P229" s="236"/>
      <c r="Q229" s="237"/>
      <c r="R229" s="112" t="str">
        <f t="shared" si="23"/>
        <v xml:space="preserve"> </v>
      </c>
      <c r="S229" s="113" t="str">
        <f t="shared" si="24"/>
        <v xml:space="preserve"> </v>
      </c>
      <c r="T229" s="238" t="str">
        <f t="shared" si="25"/>
        <v xml:space="preserve"> </v>
      </c>
      <c r="U229" s="239"/>
      <c r="V229" s="240"/>
      <c r="W229" s="241"/>
      <c r="X229" s="241"/>
      <c r="Y229" s="241"/>
      <c r="Z229" s="242"/>
    </row>
    <row r="230" spans="1:26" s="114" customFormat="1" ht="20.100000000000001" customHeight="1" x14ac:dyDescent="0.25">
      <c r="A230" s="109"/>
      <c r="B230" s="110"/>
      <c r="C230" s="110"/>
      <c r="D230" s="227" t="str">
        <f t="shared" si="20"/>
        <v xml:space="preserve"> </v>
      </c>
      <c r="E230" s="228"/>
      <c r="F230" s="229" t="str">
        <f t="shared" si="22"/>
        <v xml:space="preserve"> </v>
      </c>
      <c r="G230" s="230"/>
      <c r="H230" s="231"/>
      <c r="I230" s="232" t="str">
        <f t="shared" si="21"/>
        <v xml:space="preserve"> </v>
      </c>
      <c r="J230" s="233"/>
      <c r="K230" s="111"/>
      <c r="L230" s="111"/>
      <c r="M230" s="233"/>
      <c r="N230" s="234"/>
      <c r="O230" s="235" t="str">
        <f>IF(A230="x",SUM(M$213:N230)-SUM(O$213:O229)," ")</f>
        <v xml:space="preserve"> </v>
      </c>
      <c r="P230" s="236"/>
      <c r="Q230" s="237"/>
      <c r="R230" s="112" t="str">
        <f t="shared" si="23"/>
        <v xml:space="preserve"> </v>
      </c>
      <c r="S230" s="113" t="str">
        <f t="shared" si="24"/>
        <v xml:space="preserve"> </v>
      </c>
      <c r="T230" s="238" t="str">
        <f t="shared" si="25"/>
        <v xml:space="preserve"> </v>
      </c>
      <c r="U230" s="239"/>
      <c r="V230" s="240"/>
      <c r="W230" s="241"/>
      <c r="X230" s="241"/>
      <c r="Y230" s="241"/>
      <c r="Z230" s="242"/>
    </row>
    <row r="231" spans="1:26" s="114" customFormat="1" ht="20.100000000000001" customHeight="1" x14ac:dyDescent="0.25">
      <c r="A231" s="109"/>
      <c r="B231" s="110"/>
      <c r="C231" s="110"/>
      <c r="D231" s="227" t="str">
        <f t="shared" si="20"/>
        <v xml:space="preserve"> </v>
      </c>
      <c r="E231" s="228"/>
      <c r="F231" s="229" t="str">
        <f t="shared" si="22"/>
        <v xml:space="preserve"> </v>
      </c>
      <c r="G231" s="230"/>
      <c r="H231" s="231"/>
      <c r="I231" s="232" t="str">
        <f t="shared" si="21"/>
        <v xml:space="preserve"> </v>
      </c>
      <c r="J231" s="233"/>
      <c r="K231" s="111"/>
      <c r="L231" s="111"/>
      <c r="M231" s="233"/>
      <c r="N231" s="234"/>
      <c r="O231" s="235" t="str">
        <f>IF(A231="x",SUM(M$213:N231)-SUM(O$213:O230)," ")</f>
        <v xml:space="preserve"> </v>
      </c>
      <c r="P231" s="236"/>
      <c r="Q231" s="237"/>
      <c r="R231" s="112" t="str">
        <f t="shared" si="23"/>
        <v xml:space="preserve"> </v>
      </c>
      <c r="S231" s="113" t="str">
        <f t="shared" si="24"/>
        <v xml:space="preserve"> </v>
      </c>
      <c r="T231" s="238" t="str">
        <f t="shared" si="25"/>
        <v xml:space="preserve"> </v>
      </c>
      <c r="U231" s="239"/>
      <c r="V231" s="240"/>
      <c r="W231" s="241"/>
      <c r="X231" s="241"/>
      <c r="Y231" s="241"/>
      <c r="Z231" s="242"/>
    </row>
    <row r="232" spans="1:26" s="114" customFormat="1" ht="20.100000000000001" customHeight="1" x14ac:dyDescent="0.25">
      <c r="A232" s="109"/>
      <c r="B232" s="110"/>
      <c r="C232" s="110"/>
      <c r="D232" s="227" t="str">
        <f t="shared" si="20"/>
        <v xml:space="preserve"> </v>
      </c>
      <c r="E232" s="228"/>
      <c r="F232" s="229" t="str">
        <f t="shared" si="22"/>
        <v xml:space="preserve"> </v>
      </c>
      <c r="G232" s="230"/>
      <c r="H232" s="231"/>
      <c r="I232" s="232" t="str">
        <f t="shared" si="21"/>
        <v xml:space="preserve"> </v>
      </c>
      <c r="J232" s="233"/>
      <c r="K232" s="111"/>
      <c r="L232" s="111"/>
      <c r="M232" s="233"/>
      <c r="N232" s="234"/>
      <c r="O232" s="235" t="str">
        <f>IF(A232="x",SUM(M$213:N232)-SUM(O$213:O231)," ")</f>
        <v xml:space="preserve"> </v>
      </c>
      <c r="P232" s="236"/>
      <c r="Q232" s="237"/>
      <c r="R232" s="112" t="str">
        <f t="shared" si="23"/>
        <v xml:space="preserve"> </v>
      </c>
      <c r="S232" s="113" t="str">
        <f t="shared" si="24"/>
        <v xml:space="preserve"> </v>
      </c>
      <c r="T232" s="238" t="str">
        <f t="shared" si="25"/>
        <v xml:space="preserve"> </v>
      </c>
      <c r="U232" s="239"/>
      <c r="V232" s="240"/>
      <c r="W232" s="241"/>
      <c r="X232" s="241"/>
      <c r="Y232" s="241"/>
      <c r="Z232" s="242"/>
    </row>
    <row r="233" spans="1:26" s="114" customFormat="1" ht="20.100000000000001" customHeight="1" x14ac:dyDescent="0.25">
      <c r="A233" s="109"/>
      <c r="B233" s="110"/>
      <c r="C233" s="110"/>
      <c r="D233" s="227" t="str">
        <f t="shared" si="20"/>
        <v xml:space="preserve"> </v>
      </c>
      <c r="E233" s="228"/>
      <c r="F233" s="229" t="str">
        <f t="shared" si="22"/>
        <v xml:space="preserve"> </v>
      </c>
      <c r="G233" s="230"/>
      <c r="H233" s="231"/>
      <c r="I233" s="232" t="str">
        <f t="shared" si="21"/>
        <v xml:space="preserve"> </v>
      </c>
      <c r="J233" s="233"/>
      <c r="K233" s="111"/>
      <c r="L233" s="111"/>
      <c r="M233" s="233"/>
      <c r="N233" s="234"/>
      <c r="O233" s="235" t="str">
        <f>IF(A233="x",SUM(M$213:N233)-SUM(O$213:O232)," ")</f>
        <v xml:space="preserve"> </v>
      </c>
      <c r="P233" s="236"/>
      <c r="Q233" s="237"/>
      <c r="R233" s="112" t="str">
        <f t="shared" si="23"/>
        <v xml:space="preserve"> </v>
      </c>
      <c r="S233" s="113" t="str">
        <f t="shared" si="24"/>
        <v xml:space="preserve"> </v>
      </c>
      <c r="T233" s="238" t="str">
        <f t="shared" si="25"/>
        <v xml:space="preserve"> </v>
      </c>
      <c r="U233" s="239"/>
      <c r="V233" s="240"/>
      <c r="W233" s="241"/>
      <c r="X233" s="241"/>
      <c r="Y233" s="241"/>
      <c r="Z233" s="242"/>
    </row>
    <row r="234" spans="1:26" s="114" customFormat="1" ht="20.100000000000001" customHeight="1" x14ac:dyDescent="0.25">
      <c r="A234" s="109"/>
      <c r="B234" s="110"/>
      <c r="C234" s="110"/>
      <c r="D234" s="227" t="str">
        <f t="shared" si="20"/>
        <v xml:space="preserve"> </v>
      </c>
      <c r="E234" s="228"/>
      <c r="F234" s="229" t="str">
        <f t="shared" si="22"/>
        <v xml:space="preserve"> </v>
      </c>
      <c r="G234" s="230"/>
      <c r="H234" s="231"/>
      <c r="I234" s="232" t="str">
        <f t="shared" si="21"/>
        <v xml:space="preserve"> </v>
      </c>
      <c r="J234" s="233"/>
      <c r="K234" s="111"/>
      <c r="L234" s="111"/>
      <c r="M234" s="233"/>
      <c r="N234" s="234"/>
      <c r="O234" s="235" t="str">
        <f>IF(A234="x",SUM(M$213:N234)-SUM(O$213:O233)," ")</f>
        <v xml:space="preserve"> </v>
      </c>
      <c r="P234" s="236"/>
      <c r="Q234" s="237"/>
      <c r="R234" s="112" t="str">
        <f t="shared" si="23"/>
        <v xml:space="preserve"> </v>
      </c>
      <c r="S234" s="113" t="str">
        <f t="shared" si="24"/>
        <v xml:space="preserve"> </v>
      </c>
      <c r="T234" s="238" t="str">
        <f t="shared" si="25"/>
        <v xml:space="preserve"> </v>
      </c>
      <c r="U234" s="239"/>
      <c r="V234" s="240"/>
      <c r="W234" s="241"/>
      <c r="X234" s="241"/>
      <c r="Y234" s="241"/>
      <c r="Z234" s="242"/>
    </row>
    <row r="235" spans="1:26" s="114" customFormat="1" ht="20.100000000000001" customHeight="1" x14ac:dyDescent="0.25">
      <c r="A235" s="109"/>
      <c r="B235" s="110"/>
      <c r="C235" s="110"/>
      <c r="D235" s="227" t="str">
        <f t="shared" si="20"/>
        <v xml:space="preserve"> </v>
      </c>
      <c r="E235" s="228"/>
      <c r="F235" s="229" t="str">
        <f t="shared" si="22"/>
        <v xml:space="preserve"> </v>
      </c>
      <c r="G235" s="230"/>
      <c r="H235" s="231"/>
      <c r="I235" s="232" t="str">
        <f t="shared" si="21"/>
        <v xml:space="preserve"> </v>
      </c>
      <c r="J235" s="233"/>
      <c r="K235" s="111"/>
      <c r="L235" s="111"/>
      <c r="M235" s="233"/>
      <c r="N235" s="234"/>
      <c r="O235" s="235" t="str">
        <f>IF(A235="x",SUM(M$213:N235)-SUM(O$213:O234)," ")</f>
        <v xml:space="preserve"> </v>
      </c>
      <c r="P235" s="236"/>
      <c r="Q235" s="237"/>
      <c r="R235" s="112" t="str">
        <f t="shared" si="23"/>
        <v xml:space="preserve"> </v>
      </c>
      <c r="S235" s="113" t="str">
        <f t="shared" si="24"/>
        <v xml:space="preserve"> </v>
      </c>
      <c r="T235" s="238" t="str">
        <f t="shared" si="25"/>
        <v xml:space="preserve"> </v>
      </c>
      <c r="U235" s="239"/>
      <c r="V235" s="240"/>
      <c r="W235" s="241"/>
      <c r="X235" s="241"/>
      <c r="Y235" s="241"/>
      <c r="Z235" s="242"/>
    </row>
    <row r="236" spans="1:26" s="114" customFormat="1" ht="20.100000000000001" customHeight="1" x14ac:dyDescent="0.25">
      <c r="A236" s="109"/>
      <c r="B236" s="110"/>
      <c r="C236" s="110"/>
      <c r="D236" s="227" t="str">
        <f t="shared" si="20"/>
        <v xml:space="preserve"> </v>
      </c>
      <c r="E236" s="228"/>
      <c r="F236" s="229" t="str">
        <f t="shared" si="22"/>
        <v xml:space="preserve"> </v>
      </c>
      <c r="G236" s="230"/>
      <c r="H236" s="231"/>
      <c r="I236" s="232" t="str">
        <f t="shared" si="21"/>
        <v xml:space="preserve"> </v>
      </c>
      <c r="J236" s="233"/>
      <c r="K236" s="111"/>
      <c r="L236" s="111"/>
      <c r="M236" s="233"/>
      <c r="N236" s="234"/>
      <c r="O236" s="235" t="str">
        <f>IF(A236="x",SUM(M$213:N236)-SUM(O$213:O235)," ")</f>
        <v xml:space="preserve"> </v>
      </c>
      <c r="P236" s="236"/>
      <c r="Q236" s="237"/>
      <c r="R236" s="112" t="str">
        <f t="shared" si="23"/>
        <v xml:space="preserve"> </v>
      </c>
      <c r="S236" s="113" t="str">
        <f t="shared" si="24"/>
        <v xml:space="preserve"> </v>
      </c>
      <c r="T236" s="238" t="str">
        <f t="shared" si="25"/>
        <v xml:space="preserve"> </v>
      </c>
      <c r="U236" s="239"/>
      <c r="V236" s="240"/>
      <c r="W236" s="241"/>
      <c r="X236" s="241"/>
      <c r="Y236" s="241"/>
      <c r="Z236" s="242"/>
    </row>
    <row r="237" spans="1:26" s="114" customFormat="1" ht="20.100000000000001" customHeight="1" x14ac:dyDescent="0.25">
      <c r="A237" s="109"/>
      <c r="B237" s="110"/>
      <c r="C237" s="110"/>
      <c r="D237" s="227" t="str">
        <f t="shared" si="20"/>
        <v xml:space="preserve"> </v>
      </c>
      <c r="E237" s="228"/>
      <c r="F237" s="229" t="str">
        <f t="shared" si="22"/>
        <v xml:space="preserve"> </v>
      </c>
      <c r="G237" s="230"/>
      <c r="H237" s="231"/>
      <c r="I237" s="232" t="str">
        <f t="shared" si="21"/>
        <v xml:space="preserve"> </v>
      </c>
      <c r="J237" s="233"/>
      <c r="K237" s="111"/>
      <c r="L237" s="111"/>
      <c r="M237" s="233"/>
      <c r="N237" s="234"/>
      <c r="O237" s="235" t="str">
        <f>IF(A237="x",SUM(M$213:N237)-SUM(O$213:O236)," ")</f>
        <v xml:space="preserve"> </v>
      </c>
      <c r="P237" s="236"/>
      <c r="Q237" s="237"/>
      <c r="R237" s="112" t="str">
        <f t="shared" si="23"/>
        <v xml:space="preserve"> </v>
      </c>
      <c r="S237" s="113" t="str">
        <f t="shared" si="24"/>
        <v xml:space="preserve"> </v>
      </c>
      <c r="T237" s="238" t="str">
        <f t="shared" si="25"/>
        <v xml:space="preserve"> </v>
      </c>
      <c r="U237" s="239"/>
      <c r="V237" s="240"/>
      <c r="W237" s="241"/>
      <c r="X237" s="241"/>
      <c r="Y237" s="241"/>
      <c r="Z237" s="242"/>
    </row>
    <row r="238" spans="1:26" s="114" customFormat="1" ht="20.100000000000001" customHeight="1" x14ac:dyDescent="0.25">
      <c r="A238" s="109"/>
      <c r="B238" s="110"/>
      <c r="C238" s="110"/>
      <c r="D238" s="227" t="str">
        <f t="shared" si="20"/>
        <v xml:space="preserve"> </v>
      </c>
      <c r="E238" s="228"/>
      <c r="F238" s="229" t="str">
        <f t="shared" si="22"/>
        <v xml:space="preserve"> </v>
      </c>
      <c r="G238" s="230"/>
      <c r="H238" s="231"/>
      <c r="I238" s="232" t="str">
        <f t="shared" si="21"/>
        <v xml:space="preserve"> </v>
      </c>
      <c r="J238" s="233"/>
      <c r="K238" s="111"/>
      <c r="L238" s="111"/>
      <c r="M238" s="233"/>
      <c r="N238" s="234"/>
      <c r="O238" s="235" t="str">
        <f>IF(A238="x",SUM(M$213:N238)-SUM(O$213:O237)," ")</f>
        <v xml:space="preserve"> </v>
      </c>
      <c r="P238" s="236"/>
      <c r="Q238" s="237"/>
      <c r="R238" s="112" t="str">
        <f t="shared" si="23"/>
        <v xml:space="preserve"> </v>
      </c>
      <c r="S238" s="113" t="str">
        <f t="shared" si="24"/>
        <v xml:space="preserve"> </v>
      </c>
      <c r="T238" s="238" t="str">
        <f t="shared" si="25"/>
        <v xml:space="preserve"> </v>
      </c>
      <c r="U238" s="239"/>
      <c r="V238" s="240"/>
      <c r="W238" s="241"/>
      <c r="X238" s="241"/>
      <c r="Y238" s="241"/>
      <c r="Z238" s="242"/>
    </row>
    <row r="239" spans="1:26" s="114" customFormat="1" ht="20.100000000000001" customHeight="1" x14ac:dyDescent="0.25">
      <c r="A239" s="109"/>
      <c r="B239" s="110"/>
      <c r="C239" s="110"/>
      <c r="D239" s="227" t="str">
        <f t="shared" si="20"/>
        <v xml:space="preserve"> </v>
      </c>
      <c r="E239" s="228"/>
      <c r="F239" s="229" t="str">
        <f t="shared" si="22"/>
        <v xml:space="preserve"> </v>
      </c>
      <c r="G239" s="230"/>
      <c r="H239" s="231"/>
      <c r="I239" s="232" t="str">
        <f t="shared" si="21"/>
        <v xml:space="preserve"> </v>
      </c>
      <c r="J239" s="233"/>
      <c r="K239" s="111"/>
      <c r="L239" s="111"/>
      <c r="M239" s="233"/>
      <c r="N239" s="234"/>
      <c r="O239" s="235" t="str">
        <f>IF(A239="x",SUM(M$213:N239)-SUM(O$213:O238)," ")</f>
        <v xml:space="preserve"> </v>
      </c>
      <c r="P239" s="236"/>
      <c r="Q239" s="237"/>
      <c r="R239" s="112" t="str">
        <f t="shared" si="23"/>
        <v xml:space="preserve"> </v>
      </c>
      <c r="S239" s="113" t="str">
        <f t="shared" si="24"/>
        <v xml:space="preserve"> </v>
      </c>
      <c r="T239" s="238" t="str">
        <f t="shared" si="25"/>
        <v xml:space="preserve"> </v>
      </c>
      <c r="U239" s="239"/>
      <c r="V239" s="240"/>
      <c r="W239" s="241"/>
      <c r="X239" s="241"/>
      <c r="Y239" s="241"/>
      <c r="Z239" s="242"/>
    </row>
    <row r="240" spans="1:26" s="114" customFormat="1" ht="20.100000000000001" customHeight="1" x14ac:dyDescent="0.25">
      <c r="A240" s="109"/>
      <c r="B240" s="110"/>
      <c r="C240" s="110"/>
      <c r="D240" s="227" t="str">
        <f t="shared" si="20"/>
        <v xml:space="preserve"> </v>
      </c>
      <c r="E240" s="228"/>
      <c r="F240" s="229" t="str">
        <f t="shared" si="22"/>
        <v xml:space="preserve"> </v>
      </c>
      <c r="G240" s="230"/>
      <c r="H240" s="231"/>
      <c r="I240" s="232" t="str">
        <f t="shared" si="21"/>
        <v xml:space="preserve"> </v>
      </c>
      <c r="J240" s="233"/>
      <c r="K240" s="111"/>
      <c r="L240" s="111"/>
      <c r="M240" s="233"/>
      <c r="N240" s="234"/>
      <c r="O240" s="235" t="str">
        <f>IF(A240="x",SUM(M$213:N240)-SUM(O$213:O239)," ")</f>
        <v xml:space="preserve"> </v>
      </c>
      <c r="P240" s="236"/>
      <c r="Q240" s="237"/>
      <c r="R240" s="112" t="str">
        <f t="shared" si="23"/>
        <v xml:space="preserve"> </v>
      </c>
      <c r="S240" s="113" t="str">
        <f t="shared" si="24"/>
        <v xml:space="preserve"> </v>
      </c>
      <c r="T240" s="238" t="str">
        <f t="shared" si="25"/>
        <v xml:space="preserve"> </v>
      </c>
      <c r="U240" s="239"/>
      <c r="V240" s="240"/>
      <c r="W240" s="241"/>
      <c r="X240" s="241"/>
      <c r="Y240" s="241"/>
      <c r="Z240" s="242"/>
    </row>
    <row r="241" spans="1:26" s="114" customFormat="1" ht="20.100000000000001" customHeight="1" x14ac:dyDescent="0.25">
      <c r="A241" s="109"/>
      <c r="B241" s="110"/>
      <c r="C241" s="110"/>
      <c r="D241" s="227" t="str">
        <f t="shared" si="20"/>
        <v xml:space="preserve"> </v>
      </c>
      <c r="E241" s="228"/>
      <c r="F241" s="229" t="str">
        <f t="shared" si="22"/>
        <v xml:space="preserve"> </v>
      </c>
      <c r="G241" s="230"/>
      <c r="H241" s="231"/>
      <c r="I241" s="232" t="str">
        <f t="shared" si="21"/>
        <v xml:space="preserve"> </v>
      </c>
      <c r="J241" s="233"/>
      <c r="K241" s="111"/>
      <c r="L241" s="111"/>
      <c r="M241" s="233"/>
      <c r="N241" s="234"/>
      <c r="O241" s="235" t="str">
        <f>IF(A241="x",SUM(M$213:N241)-SUM(O$213:O240)," ")</f>
        <v xml:space="preserve"> </v>
      </c>
      <c r="P241" s="236"/>
      <c r="Q241" s="237"/>
      <c r="R241" s="112" t="str">
        <f t="shared" si="23"/>
        <v xml:space="preserve"> </v>
      </c>
      <c r="S241" s="113" t="str">
        <f t="shared" si="24"/>
        <v xml:space="preserve"> </v>
      </c>
      <c r="T241" s="238" t="str">
        <f t="shared" si="25"/>
        <v xml:space="preserve"> </v>
      </c>
      <c r="U241" s="239"/>
      <c r="V241" s="240"/>
      <c r="W241" s="241"/>
      <c r="X241" s="241"/>
      <c r="Y241" s="241"/>
      <c r="Z241" s="242"/>
    </row>
    <row r="242" spans="1:26" s="114" customFormat="1" ht="20.100000000000001" customHeight="1" x14ac:dyDescent="0.25">
      <c r="A242" s="109"/>
      <c r="B242" s="110"/>
      <c r="C242" s="110"/>
      <c r="D242" s="227" t="str">
        <f t="shared" si="20"/>
        <v xml:space="preserve"> </v>
      </c>
      <c r="E242" s="228"/>
      <c r="F242" s="229" t="str">
        <f t="shared" si="22"/>
        <v xml:space="preserve"> </v>
      </c>
      <c r="G242" s="230"/>
      <c r="H242" s="231"/>
      <c r="I242" s="232" t="str">
        <f t="shared" si="21"/>
        <v xml:space="preserve"> </v>
      </c>
      <c r="J242" s="233"/>
      <c r="K242" s="111"/>
      <c r="L242" s="111"/>
      <c r="M242" s="233"/>
      <c r="N242" s="234"/>
      <c r="O242" s="235" t="str">
        <f>IF(A242="x",SUM(M$213:N242)-SUM(O$213:O241)," ")</f>
        <v xml:space="preserve"> </v>
      </c>
      <c r="P242" s="236"/>
      <c r="Q242" s="237"/>
      <c r="R242" s="112" t="str">
        <f t="shared" si="23"/>
        <v xml:space="preserve"> </v>
      </c>
      <c r="S242" s="113" t="str">
        <f t="shared" si="24"/>
        <v xml:space="preserve"> </v>
      </c>
      <c r="T242" s="238" t="str">
        <f t="shared" si="25"/>
        <v xml:space="preserve"> </v>
      </c>
      <c r="U242" s="239"/>
      <c r="V242" s="240"/>
      <c r="W242" s="241"/>
      <c r="X242" s="241"/>
      <c r="Y242" s="241"/>
      <c r="Z242" s="242"/>
    </row>
    <row r="243" spans="1:26" s="114" customFormat="1" ht="20.100000000000001" customHeight="1" x14ac:dyDescent="0.25">
      <c r="A243" s="109"/>
      <c r="B243" s="110"/>
      <c r="C243" s="110"/>
      <c r="D243" s="227" t="str">
        <f t="shared" si="20"/>
        <v xml:space="preserve"> </v>
      </c>
      <c r="E243" s="228"/>
      <c r="F243" s="229" t="str">
        <f t="shared" si="22"/>
        <v xml:space="preserve"> </v>
      </c>
      <c r="G243" s="230"/>
      <c r="H243" s="231"/>
      <c r="I243" s="232" t="str">
        <f t="shared" si="21"/>
        <v xml:space="preserve"> </v>
      </c>
      <c r="J243" s="233"/>
      <c r="K243" s="111"/>
      <c r="L243" s="111"/>
      <c r="M243" s="233"/>
      <c r="N243" s="234"/>
      <c r="O243" s="235" t="str">
        <f>IF(A243="x",SUM(M$213:N243)-SUM(O$213:O242)," ")</f>
        <v xml:space="preserve"> </v>
      </c>
      <c r="P243" s="236"/>
      <c r="Q243" s="237"/>
      <c r="R243" s="112" t="str">
        <f t="shared" si="23"/>
        <v xml:space="preserve"> </v>
      </c>
      <c r="S243" s="113" t="str">
        <f t="shared" si="24"/>
        <v xml:space="preserve"> </v>
      </c>
      <c r="T243" s="238" t="str">
        <f t="shared" si="25"/>
        <v xml:space="preserve"> </v>
      </c>
      <c r="U243" s="239"/>
      <c r="V243" s="240"/>
      <c r="W243" s="241"/>
      <c r="X243" s="241"/>
      <c r="Y243" s="241"/>
      <c r="Z243" s="242"/>
    </row>
    <row r="244" spans="1:26" s="114" customFormat="1" ht="20.100000000000001" customHeight="1" x14ac:dyDescent="0.25">
      <c r="A244" s="109"/>
      <c r="B244" s="110"/>
      <c r="C244" s="110"/>
      <c r="D244" s="227" t="str">
        <f t="shared" si="20"/>
        <v xml:space="preserve"> </v>
      </c>
      <c r="E244" s="228"/>
      <c r="F244" s="229" t="str">
        <f t="shared" si="22"/>
        <v xml:space="preserve"> </v>
      </c>
      <c r="G244" s="230"/>
      <c r="H244" s="231"/>
      <c r="I244" s="232" t="str">
        <f t="shared" si="21"/>
        <v xml:space="preserve"> </v>
      </c>
      <c r="J244" s="233"/>
      <c r="K244" s="111"/>
      <c r="L244" s="111"/>
      <c r="M244" s="233"/>
      <c r="N244" s="234"/>
      <c r="O244" s="235" t="str">
        <f>IF(A244="x",SUM(M$213:N244)-SUM(O$213:O243)," ")</f>
        <v xml:space="preserve"> </v>
      </c>
      <c r="P244" s="236"/>
      <c r="Q244" s="237"/>
      <c r="R244" s="112" t="str">
        <f t="shared" si="23"/>
        <v xml:space="preserve"> </v>
      </c>
      <c r="S244" s="113" t="str">
        <f t="shared" si="24"/>
        <v xml:space="preserve"> </v>
      </c>
      <c r="T244" s="238" t="str">
        <f t="shared" si="25"/>
        <v xml:space="preserve"> </v>
      </c>
      <c r="U244" s="239"/>
      <c r="V244" s="240"/>
      <c r="W244" s="241"/>
      <c r="X244" s="241"/>
      <c r="Y244" s="241"/>
      <c r="Z244" s="242"/>
    </row>
    <row r="245" spans="1:26" s="114" customFormat="1" ht="20.100000000000001" customHeight="1" x14ac:dyDescent="0.25">
      <c r="A245" s="109"/>
      <c r="B245" s="110"/>
      <c r="C245" s="110"/>
      <c r="D245" s="227" t="str">
        <f t="shared" si="20"/>
        <v xml:space="preserve"> </v>
      </c>
      <c r="E245" s="228"/>
      <c r="F245" s="229" t="str">
        <f t="shared" si="22"/>
        <v xml:space="preserve"> </v>
      </c>
      <c r="G245" s="230"/>
      <c r="H245" s="231"/>
      <c r="I245" s="232" t="str">
        <f t="shared" si="21"/>
        <v xml:space="preserve"> </v>
      </c>
      <c r="J245" s="233"/>
      <c r="K245" s="111"/>
      <c r="L245" s="111"/>
      <c r="M245" s="233"/>
      <c r="N245" s="234"/>
      <c r="O245" s="235" t="str">
        <f>IF(A245="x",SUM(M$213:N245)-SUM(O$213:O244)," ")</f>
        <v xml:space="preserve"> </v>
      </c>
      <c r="P245" s="236"/>
      <c r="Q245" s="237"/>
      <c r="R245" s="112" t="str">
        <f t="shared" si="23"/>
        <v xml:space="preserve"> </v>
      </c>
      <c r="S245" s="113" t="str">
        <f t="shared" si="24"/>
        <v xml:space="preserve"> </v>
      </c>
      <c r="T245" s="238" t="str">
        <f t="shared" si="25"/>
        <v xml:space="preserve"> </v>
      </c>
      <c r="U245" s="239"/>
      <c r="V245" s="240"/>
      <c r="W245" s="241"/>
      <c r="X245" s="241"/>
      <c r="Y245" s="241"/>
      <c r="Z245" s="242"/>
    </row>
    <row r="246" spans="1:26" s="114" customFormat="1" ht="20.100000000000001" customHeight="1" x14ac:dyDescent="0.25">
      <c r="A246" s="109"/>
      <c r="B246" s="110"/>
      <c r="C246" s="110"/>
      <c r="D246" s="227" t="str">
        <f t="shared" si="20"/>
        <v xml:space="preserve"> </v>
      </c>
      <c r="E246" s="228"/>
      <c r="F246" s="229" t="str">
        <f t="shared" si="22"/>
        <v xml:space="preserve"> </v>
      </c>
      <c r="G246" s="230"/>
      <c r="H246" s="231"/>
      <c r="I246" s="232" t="str">
        <f t="shared" si="21"/>
        <v xml:space="preserve"> </v>
      </c>
      <c r="J246" s="233"/>
      <c r="K246" s="111"/>
      <c r="L246" s="111"/>
      <c r="M246" s="233"/>
      <c r="N246" s="234"/>
      <c r="O246" s="235" t="str">
        <f>IF(A246="x",SUM(M$213:N246)-SUM(O$213:O245)," ")</f>
        <v xml:space="preserve"> </v>
      </c>
      <c r="P246" s="236"/>
      <c r="Q246" s="237"/>
      <c r="R246" s="112" t="str">
        <f t="shared" si="23"/>
        <v xml:space="preserve"> </v>
      </c>
      <c r="S246" s="113" t="str">
        <f t="shared" si="24"/>
        <v xml:space="preserve"> </v>
      </c>
      <c r="T246" s="238" t="str">
        <f t="shared" si="25"/>
        <v xml:space="preserve"> </v>
      </c>
      <c r="U246" s="239"/>
      <c r="V246" s="240"/>
      <c r="W246" s="241"/>
      <c r="X246" s="241"/>
      <c r="Y246" s="241"/>
      <c r="Z246" s="242"/>
    </row>
    <row r="247" spans="1:26" s="114" customFormat="1" ht="20.100000000000001" customHeight="1" x14ac:dyDescent="0.25">
      <c r="A247" s="109"/>
      <c r="B247" s="110"/>
      <c r="C247" s="110"/>
      <c r="D247" s="227" t="str">
        <f t="shared" si="20"/>
        <v xml:space="preserve"> </v>
      </c>
      <c r="E247" s="228"/>
      <c r="F247" s="229" t="str">
        <f t="shared" si="22"/>
        <v xml:space="preserve"> </v>
      </c>
      <c r="G247" s="230"/>
      <c r="H247" s="231"/>
      <c r="I247" s="232" t="str">
        <f t="shared" si="21"/>
        <v xml:space="preserve"> </v>
      </c>
      <c r="J247" s="233"/>
      <c r="K247" s="111"/>
      <c r="L247" s="111"/>
      <c r="M247" s="233"/>
      <c r="N247" s="234"/>
      <c r="O247" s="235" t="str">
        <f>IF(A247="x",SUM(M$213:N247)-SUM(O$213:O246)," ")</f>
        <v xml:space="preserve"> </v>
      </c>
      <c r="P247" s="236"/>
      <c r="Q247" s="237"/>
      <c r="R247" s="112" t="str">
        <f t="shared" si="23"/>
        <v xml:space="preserve"> </v>
      </c>
      <c r="S247" s="113" t="str">
        <f t="shared" si="24"/>
        <v xml:space="preserve"> </v>
      </c>
      <c r="T247" s="238" t="str">
        <f t="shared" si="25"/>
        <v xml:space="preserve"> </v>
      </c>
      <c r="U247" s="239"/>
      <c r="V247" s="240"/>
      <c r="W247" s="241"/>
      <c r="X247" s="241"/>
      <c r="Y247" s="241"/>
      <c r="Z247" s="242"/>
    </row>
    <row r="248" spans="1:26" s="114" customFormat="1" ht="20.100000000000001" customHeight="1" x14ac:dyDescent="0.25">
      <c r="A248" s="109"/>
      <c r="B248" s="110"/>
      <c r="C248" s="110"/>
      <c r="D248" s="227" t="str">
        <f t="shared" si="20"/>
        <v xml:space="preserve"> </v>
      </c>
      <c r="E248" s="228"/>
      <c r="F248" s="229" t="str">
        <f t="shared" si="22"/>
        <v xml:space="preserve"> </v>
      </c>
      <c r="G248" s="230"/>
      <c r="H248" s="231"/>
      <c r="I248" s="232" t="str">
        <f t="shared" si="21"/>
        <v xml:space="preserve"> </v>
      </c>
      <c r="J248" s="233"/>
      <c r="K248" s="111"/>
      <c r="L248" s="111"/>
      <c r="M248" s="233"/>
      <c r="N248" s="234"/>
      <c r="O248" s="235" t="str">
        <f>IF(A248="x",SUM(M$213:N248)-SUM(O$213:O247)," ")</f>
        <v xml:space="preserve"> </v>
      </c>
      <c r="P248" s="236"/>
      <c r="Q248" s="237"/>
      <c r="R248" s="112" t="str">
        <f t="shared" si="23"/>
        <v xml:space="preserve"> </v>
      </c>
      <c r="S248" s="113" t="str">
        <f t="shared" si="24"/>
        <v xml:space="preserve"> </v>
      </c>
      <c r="T248" s="238" t="str">
        <f t="shared" si="25"/>
        <v xml:space="preserve"> </v>
      </c>
      <c r="U248" s="239"/>
      <c r="V248" s="240"/>
      <c r="W248" s="241"/>
      <c r="X248" s="241"/>
      <c r="Y248" s="241"/>
      <c r="Z248" s="242"/>
    </row>
    <row r="249" spans="1:26" s="114" customFormat="1" ht="20.100000000000001" customHeight="1" x14ac:dyDescent="0.25">
      <c r="A249" s="109"/>
      <c r="B249" s="110"/>
      <c r="C249" s="110"/>
      <c r="D249" s="227" t="str">
        <f t="shared" si="20"/>
        <v xml:space="preserve"> </v>
      </c>
      <c r="E249" s="228"/>
      <c r="F249" s="229" t="str">
        <f t="shared" si="22"/>
        <v xml:space="preserve"> </v>
      </c>
      <c r="G249" s="230"/>
      <c r="H249" s="231"/>
      <c r="I249" s="232"/>
      <c r="J249" s="233"/>
      <c r="K249" s="111"/>
      <c r="L249" s="111"/>
      <c r="M249" s="233"/>
      <c r="N249" s="234"/>
      <c r="O249" s="235" t="str">
        <f>IF(A249="x",SUM(M$213:N249)-SUM(O$213:O248)," ")</f>
        <v xml:space="preserve"> </v>
      </c>
      <c r="P249" s="236"/>
      <c r="Q249" s="237"/>
      <c r="R249" s="112" t="str">
        <f t="shared" si="23"/>
        <v xml:space="preserve"> </v>
      </c>
      <c r="S249" s="113" t="str">
        <f t="shared" si="24"/>
        <v xml:space="preserve"> </v>
      </c>
      <c r="T249" s="238" t="str">
        <f t="shared" si="25"/>
        <v xml:space="preserve"> </v>
      </c>
      <c r="U249" s="239"/>
      <c r="V249" s="240"/>
      <c r="W249" s="241"/>
      <c r="X249" s="241"/>
      <c r="Y249" s="241"/>
      <c r="Z249" s="242"/>
    </row>
    <row r="250" spans="1:26" s="114" customFormat="1" ht="20.100000000000001" customHeight="1" x14ac:dyDescent="0.25">
      <c r="A250" s="109"/>
      <c r="B250" s="110"/>
      <c r="C250" s="110"/>
      <c r="D250" s="227" t="str">
        <f t="shared" si="20"/>
        <v xml:space="preserve"> </v>
      </c>
      <c r="E250" s="228"/>
      <c r="F250" s="229" t="str">
        <f t="shared" si="22"/>
        <v xml:space="preserve"> </v>
      </c>
      <c r="G250" s="230"/>
      <c r="H250" s="231"/>
      <c r="I250" s="232" t="str">
        <f t="shared" si="21"/>
        <v xml:space="preserve"> </v>
      </c>
      <c r="J250" s="233"/>
      <c r="K250" s="111"/>
      <c r="L250" s="111"/>
      <c r="M250" s="233"/>
      <c r="N250" s="234"/>
      <c r="O250" s="235" t="str">
        <f>IF(A250="x",SUM(M$213:N250)-SUM(O$213:O249)," ")</f>
        <v xml:space="preserve"> </v>
      </c>
      <c r="P250" s="236"/>
      <c r="Q250" s="237"/>
      <c r="R250" s="112" t="str">
        <f t="shared" si="23"/>
        <v xml:space="preserve"> </v>
      </c>
      <c r="S250" s="113" t="str">
        <f t="shared" si="24"/>
        <v xml:space="preserve"> </v>
      </c>
      <c r="T250" s="238" t="str">
        <f t="shared" si="25"/>
        <v xml:space="preserve"> </v>
      </c>
      <c r="U250" s="239"/>
      <c r="V250" s="240"/>
      <c r="W250" s="241"/>
      <c r="X250" s="241"/>
      <c r="Y250" s="241"/>
      <c r="Z250" s="242"/>
    </row>
    <row r="251" spans="1:26" s="114" customFormat="1" ht="20.100000000000001" customHeight="1" x14ac:dyDescent="0.25">
      <c r="A251" s="109"/>
      <c r="B251" s="110"/>
      <c r="C251" s="110"/>
      <c r="D251" s="227" t="str">
        <f t="shared" si="20"/>
        <v xml:space="preserve"> </v>
      </c>
      <c r="E251" s="228"/>
      <c r="F251" s="229" t="str">
        <f t="shared" si="22"/>
        <v xml:space="preserve"> </v>
      </c>
      <c r="G251" s="230"/>
      <c r="H251" s="231"/>
      <c r="I251" s="232" t="str">
        <f t="shared" si="21"/>
        <v xml:space="preserve"> </v>
      </c>
      <c r="J251" s="233"/>
      <c r="K251" s="111"/>
      <c r="L251" s="111"/>
      <c r="M251" s="233"/>
      <c r="N251" s="234"/>
      <c r="O251" s="235" t="str">
        <f>IF(A251="x",SUM(M$213:N251)-SUM(O$213:O250)," ")</f>
        <v xml:space="preserve"> </v>
      </c>
      <c r="P251" s="236"/>
      <c r="Q251" s="237"/>
      <c r="R251" s="112" t="str">
        <f t="shared" si="23"/>
        <v xml:space="preserve"> </v>
      </c>
      <c r="S251" s="113" t="str">
        <f t="shared" si="24"/>
        <v xml:space="preserve"> </v>
      </c>
      <c r="T251" s="238" t="str">
        <f t="shared" si="25"/>
        <v xml:space="preserve"> </v>
      </c>
      <c r="U251" s="239"/>
      <c r="V251" s="240"/>
      <c r="W251" s="241"/>
      <c r="X251" s="241"/>
      <c r="Y251" s="241"/>
      <c r="Z251" s="242"/>
    </row>
    <row r="252" spans="1:26" s="114" customFormat="1" ht="20.100000000000001" customHeight="1" x14ac:dyDescent="0.25">
      <c r="A252" s="109"/>
      <c r="B252" s="110"/>
      <c r="C252" s="110"/>
      <c r="D252" s="227" t="str">
        <f t="shared" si="20"/>
        <v xml:space="preserve"> </v>
      </c>
      <c r="E252" s="228"/>
      <c r="F252" s="229" t="str">
        <f t="shared" si="22"/>
        <v xml:space="preserve"> </v>
      </c>
      <c r="G252" s="230"/>
      <c r="H252" s="231"/>
      <c r="I252" s="232" t="str">
        <f t="shared" si="21"/>
        <v xml:space="preserve"> </v>
      </c>
      <c r="J252" s="233"/>
      <c r="K252" s="111"/>
      <c r="L252" s="111"/>
      <c r="M252" s="233"/>
      <c r="N252" s="234"/>
      <c r="O252" s="235" t="str">
        <f>IF(A252="x",SUM(M$213:N252)-SUM(O$213:O251)," ")</f>
        <v xml:space="preserve"> </v>
      </c>
      <c r="P252" s="236"/>
      <c r="Q252" s="237"/>
      <c r="R252" s="112" t="str">
        <f t="shared" si="23"/>
        <v xml:space="preserve"> </v>
      </c>
      <c r="S252" s="113" t="str">
        <f t="shared" si="24"/>
        <v xml:space="preserve"> </v>
      </c>
      <c r="T252" s="238" t="str">
        <f t="shared" si="25"/>
        <v xml:space="preserve"> </v>
      </c>
      <c r="U252" s="239"/>
      <c r="V252" s="240"/>
      <c r="W252" s="241"/>
      <c r="X252" s="241"/>
      <c r="Y252" s="241"/>
      <c r="Z252" s="242"/>
    </row>
    <row r="253" spans="1:26" s="114" customFormat="1" ht="20.100000000000001" customHeight="1" x14ac:dyDescent="0.25">
      <c r="A253" s="109"/>
      <c r="B253" s="110"/>
      <c r="C253" s="110"/>
      <c r="D253" s="227" t="str">
        <f t="shared" si="20"/>
        <v xml:space="preserve"> </v>
      </c>
      <c r="E253" s="228"/>
      <c r="F253" s="229" t="str">
        <f t="shared" si="22"/>
        <v xml:space="preserve"> </v>
      </c>
      <c r="G253" s="230"/>
      <c r="H253" s="231"/>
      <c r="I253" s="232" t="str">
        <f t="shared" si="21"/>
        <v xml:space="preserve"> </v>
      </c>
      <c r="J253" s="233"/>
      <c r="K253" s="111"/>
      <c r="L253" s="111"/>
      <c r="M253" s="233"/>
      <c r="N253" s="234"/>
      <c r="O253" s="235" t="str">
        <f>IF(A253="x",SUM(M$213:N253)-SUM(O$213:O252)," ")</f>
        <v xml:space="preserve"> </v>
      </c>
      <c r="P253" s="236"/>
      <c r="Q253" s="237"/>
      <c r="R253" s="112" t="str">
        <f t="shared" si="23"/>
        <v xml:space="preserve"> </v>
      </c>
      <c r="S253" s="113" t="str">
        <f t="shared" si="24"/>
        <v xml:space="preserve"> </v>
      </c>
      <c r="T253" s="238" t="str">
        <f t="shared" si="25"/>
        <v xml:space="preserve"> </v>
      </c>
      <c r="U253" s="239"/>
      <c r="V253" s="240"/>
      <c r="W253" s="241"/>
      <c r="X253" s="241"/>
      <c r="Y253" s="241"/>
      <c r="Z253" s="242"/>
    </row>
    <row r="254" spans="1:26" s="114" customFormat="1" ht="20.100000000000001" customHeight="1" thickBot="1" x14ac:dyDescent="0.3">
      <c r="A254" s="109"/>
      <c r="B254" s="110"/>
      <c r="C254" s="110"/>
      <c r="D254" s="227" t="str">
        <f t="shared" si="20"/>
        <v xml:space="preserve"> </v>
      </c>
      <c r="E254" s="228"/>
      <c r="F254" s="229" t="str">
        <f>IF(A254="x","hier Ansatzbezeichnung eingeben;  z.B. 'Personal'"," ")</f>
        <v xml:space="preserve"> </v>
      </c>
      <c r="G254" s="230"/>
      <c r="H254" s="231"/>
      <c r="I254" s="232" t="str">
        <f>IF(A254="x","hier SOLL eintragen"," ")</f>
        <v xml:space="preserve"> </v>
      </c>
      <c r="J254" s="233"/>
      <c r="K254" s="111"/>
      <c r="L254" s="111"/>
      <c r="M254" s="233"/>
      <c r="N254" s="234"/>
      <c r="O254" s="235" t="str">
        <f>IF(A254="x",SUM(M$213:N254)-SUM(O$213:O253)," ")</f>
        <v xml:space="preserve"> </v>
      </c>
      <c r="P254" s="236"/>
      <c r="Q254" s="237"/>
      <c r="R254" s="112" t="str">
        <f>IF(OR(I254=0,I254=" ",I254&gt;=O254)," ",O254-I254)</f>
        <v xml:space="preserve"> </v>
      </c>
      <c r="S254" s="113" t="str">
        <f>IF(OR(I254=0,I254=" ",I254&lt;=O254)," ",I254-O254)</f>
        <v xml:space="preserve"> </v>
      </c>
      <c r="T254" s="238" t="str">
        <f>IF(AND(R254&lt;&gt;" ",R254&gt;0),R254/I254,IF(AND(S254&lt;&gt;" ",S254&gt;0),-S254/I254," "))</f>
        <v xml:space="preserve"> </v>
      </c>
      <c r="U254" s="239"/>
      <c r="V254" s="240"/>
      <c r="W254" s="241"/>
      <c r="X254" s="241"/>
      <c r="Y254" s="241"/>
      <c r="Z254" s="242"/>
    </row>
    <row r="255" spans="1:26" s="121" customFormat="1" ht="24.95" customHeight="1" thickBot="1" x14ac:dyDescent="0.3">
      <c r="A255" s="115"/>
      <c r="B255" s="116"/>
      <c r="C255" s="117"/>
      <c r="D255" s="260" t="s">
        <v>57</v>
      </c>
      <c r="E255" s="261"/>
      <c r="F255" s="261"/>
      <c r="G255" s="261"/>
      <c r="H255" s="262"/>
      <c r="I255" s="263" t="str">
        <f>IF(SUM(I213:J254)=0," ",SUM(I213:J254))</f>
        <v xml:space="preserve"> </v>
      </c>
      <c r="J255" s="264"/>
      <c r="K255" s="118"/>
      <c r="L255" s="118"/>
      <c r="M255" s="264" t="str">
        <f>IF(SUM(M213:N254)=0," ",SUM(M213:N254))</f>
        <v xml:space="preserve"> </v>
      </c>
      <c r="N255" s="265"/>
      <c r="O255" s="266" t="str">
        <f>IF(SUM(O213:Q254)=0," ",SUM(O213:Q254))</f>
        <v xml:space="preserve"> </v>
      </c>
      <c r="P255" s="267"/>
      <c r="Q255" s="268"/>
      <c r="R255" s="119"/>
      <c r="S255" s="120"/>
      <c r="T255" s="269"/>
      <c r="U255" s="270"/>
      <c r="V255" s="271"/>
      <c r="W255" s="272"/>
      <c r="X255" s="272"/>
      <c r="Y255" s="272"/>
      <c r="Z255" s="270"/>
    </row>
    <row r="256" spans="1:26" ht="15.75" x14ac:dyDescent="0.25">
      <c r="A256" s="122" t="s">
        <v>37</v>
      </c>
      <c r="B256" s="123"/>
      <c r="C256" s="124"/>
      <c r="D256" s="125"/>
      <c r="E256" s="125"/>
      <c r="F256" s="125"/>
      <c r="G256" s="125"/>
      <c r="H256" s="125"/>
      <c r="I256" s="126"/>
      <c r="J256" s="126"/>
      <c r="K256" s="118"/>
      <c r="L256" s="118"/>
      <c r="M256" s="126"/>
      <c r="N256" s="126"/>
      <c r="O256" s="127"/>
      <c r="P256" s="127"/>
      <c r="Q256" s="127"/>
      <c r="R256" s="128"/>
      <c r="S256" s="128"/>
      <c r="T256" s="129"/>
      <c r="U256" s="129"/>
      <c r="V256" s="129"/>
      <c r="W256" s="129"/>
      <c r="X256" s="129"/>
      <c r="Y256" s="129"/>
      <c r="Z256" s="129"/>
    </row>
    <row r="257" spans="1:26" x14ac:dyDescent="0.25">
      <c r="A257" s="259" t="str">
        <f>"- 2d -"</f>
        <v>- 2d -</v>
      </c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</row>
    <row r="258" spans="1:26" s="5" customFormat="1" ht="35.1" customHeight="1" thickBot="1" x14ac:dyDescent="0.3">
      <c r="A258" s="177" t="s">
        <v>25</v>
      </c>
      <c r="B258" s="177"/>
      <c r="C258" s="177"/>
      <c r="D258" s="177"/>
      <c r="E258" s="177"/>
      <c r="F258" s="177"/>
      <c r="G258" s="177"/>
      <c r="H258" s="177"/>
      <c r="I258" s="197"/>
      <c r="J258" s="160"/>
      <c r="K258" s="160"/>
      <c r="L258" s="160"/>
      <c r="M258" s="160"/>
      <c r="N258" s="176" t="s">
        <v>25</v>
      </c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</row>
    <row r="259" spans="1:26" s="102" customFormat="1" ht="29.25" customHeight="1" x14ac:dyDescent="0.25">
      <c r="A259" s="178" t="s">
        <v>26</v>
      </c>
      <c r="B259" s="181" t="s">
        <v>3</v>
      </c>
      <c r="C259" s="184" t="s">
        <v>4</v>
      </c>
      <c r="D259" s="250" t="s">
        <v>52</v>
      </c>
      <c r="E259" s="201"/>
      <c r="F259" s="201"/>
      <c r="G259" s="201"/>
      <c r="H259" s="202"/>
      <c r="I259" s="252" t="s">
        <v>53</v>
      </c>
      <c r="J259" s="253"/>
      <c r="K259" s="159"/>
      <c r="L259" s="159"/>
      <c r="M259" s="253" t="s">
        <v>27</v>
      </c>
      <c r="N259" s="253"/>
      <c r="O259" s="253"/>
      <c r="P259" s="253"/>
      <c r="Q259" s="254"/>
      <c r="R259" s="198" t="s">
        <v>28</v>
      </c>
      <c r="S259" s="190"/>
      <c r="T259" s="190"/>
      <c r="U259" s="199"/>
      <c r="V259" s="200" t="s">
        <v>29</v>
      </c>
      <c r="W259" s="201"/>
      <c r="X259" s="201"/>
      <c r="Y259" s="201"/>
      <c r="Z259" s="202"/>
    </row>
    <row r="260" spans="1:26" s="103" customFormat="1" x14ac:dyDescent="0.2">
      <c r="A260" s="179"/>
      <c r="B260" s="182"/>
      <c r="C260" s="185"/>
      <c r="D260" s="251"/>
      <c r="E260" s="204"/>
      <c r="F260" s="204"/>
      <c r="G260" s="204"/>
      <c r="H260" s="205"/>
      <c r="I260" s="209" t="s">
        <v>11</v>
      </c>
      <c r="J260" s="210"/>
      <c r="K260" s="159"/>
      <c r="L260" s="159"/>
      <c r="M260" s="204" t="s">
        <v>11</v>
      </c>
      <c r="N260" s="204"/>
      <c r="O260" s="204"/>
      <c r="P260" s="204"/>
      <c r="Q260" s="205"/>
      <c r="R260" s="209" t="s">
        <v>11</v>
      </c>
      <c r="S260" s="211"/>
      <c r="T260" s="212" t="s">
        <v>30</v>
      </c>
      <c r="U260" s="213"/>
      <c r="V260" s="203"/>
      <c r="W260" s="204"/>
      <c r="X260" s="204"/>
      <c r="Y260" s="204"/>
      <c r="Z260" s="205"/>
    </row>
    <row r="261" spans="1:26" s="103" customFormat="1" ht="23.1" customHeight="1" x14ac:dyDescent="0.25">
      <c r="A261" s="180"/>
      <c r="B261" s="183"/>
      <c r="C261" s="186"/>
      <c r="D261" s="255" t="s">
        <v>31</v>
      </c>
      <c r="E261" s="256"/>
      <c r="F261" s="255" t="s">
        <v>32</v>
      </c>
      <c r="G261" s="257"/>
      <c r="H261" s="258"/>
      <c r="I261" s="214" t="s">
        <v>33</v>
      </c>
      <c r="J261" s="215"/>
      <c r="K261" s="102"/>
      <c r="L261" s="102"/>
      <c r="M261" s="216" t="s">
        <v>34</v>
      </c>
      <c r="N261" s="217"/>
      <c r="O261" s="218" t="s">
        <v>35</v>
      </c>
      <c r="P261" s="216"/>
      <c r="Q261" s="219"/>
      <c r="R261" s="104" t="s">
        <v>9</v>
      </c>
      <c r="S261" s="105" t="s">
        <v>10</v>
      </c>
      <c r="T261" s="222" t="str">
        <f>"+ / -"</f>
        <v>+ / -</v>
      </c>
      <c r="U261" s="223"/>
      <c r="V261" s="206"/>
      <c r="W261" s="207"/>
      <c r="X261" s="207"/>
      <c r="Y261" s="207"/>
      <c r="Z261" s="208"/>
    </row>
    <row r="262" spans="1:26" s="108" customFormat="1" ht="13.5" thickBot="1" x14ac:dyDescent="0.25">
      <c r="A262" s="106">
        <v>1</v>
      </c>
      <c r="B262" s="21">
        <v>2</v>
      </c>
      <c r="C262" s="21">
        <v>3</v>
      </c>
      <c r="D262" s="243">
        <v>4</v>
      </c>
      <c r="E262" s="244"/>
      <c r="F262" s="243">
        <v>5</v>
      </c>
      <c r="G262" s="245"/>
      <c r="H262" s="246"/>
      <c r="I262" s="247">
        <v>6</v>
      </c>
      <c r="J262" s="245"/>
      <c r="K262" s="107"/>
      <c r="L262" s="107"/>
      <c r="M262" s="245">
        <v>7</v>
      </c>
      <c r="N262" s="244"/>
      <c r="O262" s="243">
        <v>8</v>
      </c>
      <c r="P262" s="245"/>
      <c r="Q262" s="246"/>
      <c r="R262" s="106">
        <v>9</v>
      </c>
      <c r="S262" s="21">
        <v>10</v>
      </c>
      <c r="T262" s="248">
        <v>11</v>
      </c>
      <c r="U262" s="249"/>
      <c r="V262" s="224">
        <v>12</v>
      </c>
      <c r="W262" s="225"/>
      <c r="X262" s="225"/>
      <c r="Y262" s="225"/>
      <c r="Z262" s="226"/>
    </row>
    <row r="263" spans="1:26" s="121" customFormat="1" ht="24.95" customHeight="1" thickBot="1" x14ac:dyDescent="0.3">
      <c r="A263" s="115"/>
      <c r="B263" s="116"/>
      <c r="C263" s="117"/>
      <c r="D263" s="260" t="s">
        <v>38</v>
      </c>
      <c r="E263" s="261"/>
      <c r="F263" s="261"/>
      <c r="G263" s="261"/>
      <c r="H263" s="262"/>
      <c r="I263" s="263" t="str">
        <f>IF(I255=" "," ",I255)</f>
        <v xml:space="preserve"> </v>
      </c>
      <c r="J263" s="264"/>
      <c r="K263" s="118"/>
      <c r="L263" s="118"/>
      <c r="M263" s="264" t="str">
        <f>IF(M255=" "," ",M255)</f>
        <v xml:space="preserve"> </v>
      </c>
      <c r="N263" s="265"/>
      <c r="O263" s="266" t="str">
        <f>IF(O255=" "," ",O255)</f>
        <v xml:space="preserve"> </v>
      </c>
      <c r="P263" s="267"/>
      <c r="Q263" s="268"/>
      <c r="R263" s="119"/>
      <c r="S263" s="120"/>
      <c r="T263" s="269"/>
      <c r="U263" s="270"/>
      <c r="V263" s="271"/>
      <c r="W263" s="272"/>
      <c r="X263" s="272"/>
      <c r="Y263" s="272"/>
      <c r="Z263" s="270"/>
    </row>
    <row r="264" spans="1:26" s="114" customFormat="1" ht="20.100000000000001" customHeight="1" x14ac:dyDescent="0.25">
      <c r="A264" s="109"/>
      <c r="B264" s="110"/>
      <c r="C264" s="110"/>
      <c r="D264" s="227" t="str">
        <f t="shared" ref="D264:D304" si="26">IF($A264="x","Z W I S C H E N S U M M E  von Ansatz"," ")</f>
        <v xml:space="preserve"> </v>
      </c>
      <c r="E264" s="228"/>
      <c r="F264" s="229" t="str">
        <f>IF(A264="x","hier Ansatzbezeichnung eingeben;  z.B. 'Personal'"," ")</f>
        <v xml:space="preserve"> </v>
      </c>
      <c r="G264" s="230"/>
      <c r="H264" s="231"/>
      <c r="I264" s="232" t="str">
        <f>IF(A264="x","hier SOLL eintragen"," ")</f>
        <v xml:space="preserve"> </v>
      </c>
      <c r="J264" s="233"/>
      <c r="K264" s="111"/>
      <c r="L264" s="111"/>
      <c r="M264" s="233"/>
      <c r="N264" s="234"/>
      <c r="O264" s="235" t="str">
        <f>IF(A264="x",SUM(M$263:N264)-SUM(O$263:O263)," ")</f>
        <v xml:space="preserve"> </v>
      </c>
      <c r="P264" s="236"/>
      <c r="Q264" s="237"/>
      <c r="R264" s="112" t="str">
        <f>IF(OR(I264=0,I264=" ",I264&gt;=O264)," ",O264-I264)</f>
        <v xml:space="preserve"> </v>
      </c>
      <c r="S264" s="113" t="str">
        <f>IF(OR(I264=0,I264=" ",I264&lt;=O264)," ",I264-O264)</f>
        <v xml:space="preserve"> </v>
      </c>
      <c r="T264" s="238" t="str">
        <f>IF(AND(R264&lt;&gt;" ",R264&gt;0),R264/I264,IF(AND(S264&lt;&gt;" ",S264&gt;0),-S264/I264," "))</f>
        <v xml:space="preserve"> </v>
      </c>
      <c r="U264" s="239"/>
      <c r="V264" s="240"/>
      <c r="W264" s="241"/>
      <c r="X264" s="241"/>
      <c r="Y264" s="241"/>
      <c r="Z264" s="242"/>
    </row>
    <row r="265" spans="1:26" s="114" customFormat="1" ht="20.100000000000001" customHeight="1" x14ac:dyDescent="0.25">
      <c r="A265" s="109"/>
      <c r="B265" s="110"/>
      <c r="C265" s="110"/>
      <c r="D265" s="227" t="str">
        <f t="shared" si="26"/>
        <v xml:space="preserve"> </v>
      </c>
      <c r="E265" s="228"/>
      <c r="F265" s="229" t="str">
        <f>IF(A265="x","hier Ansatzbezeichnung eingeben;  z.B. 'Personal'"," ")</f>
        <v xml:space="preserve"> </v>
      </c>
      <c r="G265" s="230"/>
      <c r="H265" s="231"/>
      <c r="I265" s="232" t="str">
        <f t="shared" ref="I265:I303" si="27">IF(A265="x","hier SOLL eintragen"," ")</f>
        <v xml:space="preserve"> </v>
      </c>
      <c r="J265" s="233"/>
      <c r="K265" s="111"/>
      <c r="L265" s="111"/>
      <c r="M265" s="233"/>
      <c r="N265" s="234"/>
      <c r="O265" s="235" t="str">
        <f>IF(A265="x",SUM(M$263:N265)-SUM(O$263:O264)," ")</f>
        <v xml:space="preserve"> </v>
      </c>
      <c r="P265" s="236"/>
      <c r="Q265" s="237"/>
      <c r="R265" s="112" t="str">
        <f>IF(OR(I265=0,I265=" ",I265&gt;=O265)," ",O265-I265)</f>
        <v xml:space="preserve"> </v>
      </c>
      <c r="S265" s="113" t="str">
        <f>IF(OR(I265=0,I265=" ",I265&lt;=O265)," ",I265-O265)</f>
        <v xml:space="preserve"> </v>
      </c>
      <c r="T265" s="238" t="str">
        <f>IF(AND(R265&lt;&gt;" ",R265&gt;0),R265/I265,IF(AND(S265&lt;&gt;" ",S265&gt;0),-S265/I265," "))</f>
        <v xml:space="preserve"> </v>
      </c>
      <c r="U265" s="239"/>
      <c r="V265" s="240"/>
      <c r="W265" s="241"/>
      <c r="X265" s="241"/>
      <c r="Y265" s="241"/>
      <c r="Z265" s="242"/>
    </row>
    <row r="266" spans="1:26" s="114" customFormat="1" ht="20.100000000000001" customHeight="1" x14ac:dyDescent="0.25">
      <c r="A266" s="109"/>
      <c r="B266" s="110"/>
      <c r="C266" s="110"/>
      <c r="D266" s="227" t="str">
        <f t="shared" si="26"/>
        <v xml:space="preserve"> </v>
      </c>
      <c r="E266" s="228"/>
      <c r="F266" s="229" t="str">
        <f t="shared" ref="F266:F303" si="28">IF(A266="x","hier Ansatzbezeichnung eingeben;  z.B. 'Personal'"," ")</f>
        <v xml:space="preserve"> </v>
      </c>
      <c r="G266" s="230"/>
      <c r="H266" s="231"/>
      <c r="I266" s="232" t="str">
        <f t="shared" si="27"/>
        <v xml:space="preserve"> </v>
      </c>
      <c r="J266" s="233"/>
      <c r="K266" s="111"/>
      <c r="L266" s="111"/>
      <c r="M266" s="233"/>
      <c r="N266" s="234"/>
      <c r="O266" s="235" t="str">
        <f>IF(A266="x",SUM(M$263:N266)-SUM(O$263:O265)," ")</f>
        <v xml:space="preserve"> </v>
      </c>
      <c r="P266" s="236"/>
      <c r="Q266" s="237"/>
      <c r="R266" s="112" t="str">
        <f t="shared" ref="R266:R303" si="29">IF(OR(I266=0,I266=" ",I266&gt;=O266)," ",O266-I266)</f>
        <v xml:space="preserve"> </v>
      </c>
      <c r="S266" s="113" t="str">
        <f t="shared" ref="S266:S303" si="30">IF(OR(I266=0,I266=" ",I266&lt;=O266)," ",I266-O266)</f>
        <v xml:space="preserve"> </v>
      </c>
      <c r="T266" s="238" t="str">
        <f t="shared" ref="T266:T303" si="31">IF(AND(R266&lt;&gt;" ",R266&gt;0),R266/I266,IF(AND(S266&lt;&gt;" ",S266&gt;0),-S266/I266," "))</f>
        <v xml:space="preserve"> </v>
      </c>
      <c r="U266" s="239"/>
      <c r="V266" s="240"/>
      <c r="W266" s="241"/>
      <c r="X266" s="241"/>
      <c r="Y266" s="241"/>
      <c r="Z266" s="242"/>
    </row>
    <row r="267" spans="1:26" s="114" customFormat="1" ht="20.100000000000001" customHeight="1" x14ac:dyDescent="0.25">
      <c r="A267" s="109"/>
      <c r="B267" s="110"/>
      <c r="C267" s="110"/>
      <c r="D267" s="227" t="str">
        <f t="shared" si="26"/>
        <v xml:space="preserve"> </v>
      </c>
      <c r="E267" s="228"/>
      <c r="F267" s="229" t="str">
        <f t="shared" si="28"/>
        <v xml:space="preserve"> </v>
      </c>
      <c r="G267" s="230"/>
      <c r="H267" s="231"/>
      <c r="I267" s="232" t="str">
        <f t="shared" si="27"/>
        <v xml:space="preserve"> </v>
      </c>
      <c r="J267" s="233"/>
      <c r="K267" s="111"/>
      <c r="L267" s="111"/>
      <c r="M267" s="233"/>
      <c r="N267" s="234"/>
      <c r="O267" s="235" t="str">
        <f>IF(A267="x",SUM(M$263:N267)-SUM(O$263:O266)," ")</f>
        <v xml:space="preserve"> </v>
      </c>
      <c r="P267" s="236"/>
      <c r="Q267" s="237"/>
      <c r="R267" s="112" t="str">
        <f t="shared" si="29"/>
        <v xml:space="preserve"> </v>
      </c>
      <c r="S267" s="113" t="str">
        <f t="shared" si="30"/>
        <v xml:space="preserve"> </v>
      </c>
      <c r="T267" s="238" t="str">
        <f t="shared" si="31"/>
        <v xml:space="preserve"> </v>
      </c>
      <c r="U267" s="239"/>
      <c r="V267" s="240"/>
      <c r="W267" s="241"/>
      <c r="X267" s="241"/>
      <c r="Y267" s="241"/>
      <c r="Z267" s="242"/>
    </row>
    <row r="268" spans="1:26" s="114" customFormat="1" ht="20.100000000000001" customHeight="1" x14ac:dyDescent="0.25">
      <c r="A268" s="109"/>
      <c r="B268" s="110"/>
      <c r="C268" s="110"/>
      <c r="D268" s="227" t="str">
        <f t="shared" si="26"/>
        <v xml:space="preserve"> </v>
      </c>
      <c r="E268" s="228"/>
      <c r="F268" s="229" t="str">
        <f t="shared" si="28"/>
        <v xml:space="preserve"> </v>
      </c>
      <c r="G268" s="230"/>
      <c r="H268" s="231"/>
      <c r="I268" s="232" t="str">
        <f t="shared" si="27"/>
        <v xml:space="preserve"> </v>
      </c>
      <c r="J268" s="233"/>
      <c r="K268" s="111"/>
      <c r="L268" s="111"/>
      <c r="M268" s="233"/>
      <c r="N268" s="234"/>
      <c r="O268" s="235" t="str">
        <f>IF(A268="x",SUM(M$263:N268)-SUM(O$263:O267)," ")</f>
        <v xml:space="preserve"> </v>
      </c>
      <c r="P268" s="236"/>
      <c r="Q268" s="237"/>
      <c r="R268" s="112" t="str">
        <f t="shared" si="29"/>
        <v xml:space="preserve"> </v>
      </c>
      <c r="S268" s="113" t="str">
        <f t="shared" si="30"/>
        <v xml:space="preserve"> </v>
      </c>
      <c r="T268" s="238" t="str">
        <f t="shared" si="31"/>
        <v xml:space="preserve"> </v>
      </c>
      <c r="U268" s="239"/>
      <c r="V268" s="240"/>
      <c r="W268" s="241"/>
      <c r="X268" s="241"/>
      <c r="Y268" s="241"/>
      <c r="Z268" s="242"/>
    </row>
    <row r="269" spans="1:26" s="114" customFormat="1" ht="20.100000000000001" customHeight="1" x14ac:dyDescent="0.25">
      <c r="A269" s="109"/>
      <c r="B269" s="110"/>
      <c r="C269" s="110"/>
      <c r="D269" s="227" t="str">
        <f t="shared" si="26"/>
        <v xml:space="preserve"> </v>
      </c>
      <c r="E269" s="228"/>
      <c r="F269" s="229" t="str">
        <f t="shared" si="28"/>
        <v xml:space="preserve"> </v>
      </c>
      <c r="G269" s="230"/>
      <c r="H269" s="231"/>
      <c r="I269" s="232" t="str">
        <f t="shared" si="27"/>
        <v xml:space="preserve"> </v>
      </c>
      <c r="J269" s="233"/>
      <c r="K269" s="111"/>
      <c r="L269" s="111"/>
      <c r="M269" s="233"/>
      <c r="N269" s="234"/>
      <c r="O269" s="235" t="str">
        <f>IF(A269="x",SUM(M$263:N269)-SUM(O$263:O268)," ")</f>
        <v xml:space="preserve"> </v>
      </c>
      <c r="P269" s="236"/>
      <c r="Q269" s="237"/>
      <c r="R269" s="112" t="str">
        <f t="shared" si="29"/>
        <v xml:space="preserve"> </v>
      </c>
      <c r="S269" s="113" t="str">
        <f t="shared" si="30"/>
        <v xml:space="preserve"> </v>
      </c>
      <c r="T269" s="238" t="str">
        <f t="shared" si="31"/>
        <v xml:space="preserve"> </v>
      </c>
      <c r="U269" s="239"/>
      <c r="V269" s="240"/>
      <c r="W269" s="241"/>
      <c r="X269" s="241"/>
      <c r="Y269" s="241"/>
      <c r="Z269" s="242"/>
    </row>
    <row r="270" spans="1:26" s="114" customFormat="1" ht="20.100000000000001" customHeight="1" x14ac:dyDescent="0.25">
      <c r="A270" s="109"/>
      <c r="B270" s="110"/>
      <c r="C270" s="110"/>
      <c r="D270" s="227" t="str">
        <f t="shared" si="26"/>
        <v xml:space="preserve"> </v>
      </c>
      <c r="E270" s="228"/>
      <c r="F270" s="229" t="str">
        <f t="shared" si="28"/>
        <v xml:space="preserve"> </v>
      </c>
      <c r="G270" s="230"/>
      <c r="H270" s="231"/>
      <c r="I270" s="232" t="str">
        <f t="shared" si="27"/>
        <v xml:space="preserve"> </v>
      </c>
      <c r="J270" s="233"/>
      <c r="K270" s="111"/>
      <c r="L270" s="111"/>
      <c r="M270" s="233"/>
      <c r="N270" s="234"/>
      <c r="O270" s="235" t="str">
        <f>IF(A270="x",SUM(M$263:N270)-SUM(O$263:O269)," ")</f>
        <v xml:space="preserve"> </v>
      </c>
      <c r="P270" s="236"/>
      <c r="Q270" s="237"/>
      <c r="R270" s="112" t="str">
        <f t="shared" si="29"/>
        <v xml:space="preserve"> </v>
      </c>
      <c r="S270" s="113" t="str">
        <f t="shared" si="30"/>
        <v xml:space="preserve"> </v>
      </c>
      <c r="T270" s="238" t="str">
        <f t="shared" si="31"/>
        <v xml:space="preserve"> </v>
      </c>
      <c r="U270" s="239"/>
      <c r="V270" s="240"/>
      <c r="W270" s="241"/>
      <c r="X270" s="241"/>
      <c r="Y270" s="241"/>
      <c r="Z270" s="242"/>
    </row>
    <row r="271" spans="1:26" s="114" customFormat="1" ht="20.100000000000001" customHeight="1" x14ac:dyDescent="0.25">
      <c r="A271" s="109"/>
      <c r="B271" s="110"/>
      <c r="C271" s="110"/>
      <c r="D271" s="227" t="str">
        <f t="shared" si="26"/>
        <v xml:space="preserve"> </v>
      </c>
      <c r="E271" s="228"/>
      <c r="F271" s="229" t="str">
        <f t="shared" si="28"/>
        <v xml:space="preserve"> </v>
      </c>
      <c r="G271" s="230"/>
      <c r="H271" s="231"/>
      <c r="I271" s="232" t="str">
        <f t="shared" si="27"/>
        <v xml:space="preserve"> </v>
      </c>
      <c r="J271" s="233"/>
      <c r="K271" s="111"/>
      <c r="L271" s="111"/>
      <c r="M271" s="233"/>
      <c r="N271" s="234"/>
      <c r="O271" s="235" t="str">
        <f>IF(A271="x",SUM(M$263:N271)-SUM(O$263:O270)," ")</f>
        <v xml:space="preserve"> </v>
      </c>
      <c r="P271" s="236"/>
      <c r="Q271" s="237"/>
      <c r="R271" s="112" t="str">
        <f t="shared" si="29"/>
        <v xml:space="preserve"> </v>
      </c>
      <c r="S271" s="113" t="str">
        <f t="shared" si="30"/>
        <v xml:space="preserve"> </v>
      </c>
      <c r="T271" s="238" t="str">
        <f t="shared" si="31"/>
        <v xml:space="preserve"> </v>
      </c>
      <c r="U271" s="239"/>
      <c r="V271" s="240"/>
      <c r="W271" s="241"/>
      <c r="X271" s="241"/>
      <c r="Y271" s="241"/>
      <c r="Z271" s="242"/>
    </row>
    <row r="272" spans="1:26" s="114" customFormat="1" ht="20.100000000000001" customHeight="1" x14ac:dyDescent="0.25">
      <c r="A272" s="109"/>
      <c r="B272" s="110"/>
      <c r="C272" s="110"/>
      <c r="D272" s="227" t="str">
        <f t="shared" si="26"/>
        <v xml:space="preserve"> </v>
      </c>
      <c r="E272" s="228"/>
      <c r="F272" s="229" t="str">
        <f t="shared" si="28"/>
        <v xml:space="preserve"> </v>
      </c>
      <c r="G272" s="230"/>
      <c r="H272" s="231"/>
      <c r="I272" s="232" t="str">
        <f t="shared" si="27"/>
        <v xml:space="preserve"> </v>
      </c>
      <c r="J272" s="233"/>
      <c r="K272" s="111"/>
      <c r="L272" s="111"/>
      <c r="M272" s="233"/>
      <c r="N272" s="234"/>
      <c r="O272" s="235" t="str">
        <f>IF(A272="x",SUM(M$263:N272)-SUM(O$263:O271)," ")</f>
        <v xml:space="preserve"> </v>
      </c>
      <c r="P272" s="236"/>
      <c r="Q272" s="237"/>
      <c r="R272" s="112" t="str">
        <f t="shared" si="29"/>
        <v xml:space="preserve"> </v>
      </c>
      <c r="S272" s="113" t="str">
        <f t="shared" si="30"/>
        <v xml:space="preserve"> </v>
      </c>
      <c r="T272" s="238" t="str">
        <f t="shared" si="31"/>
        <v xml:space="preserve"> </v>
      </c>
      <c r="U272" s="239"/>
      <c r="V272" s="240"/>
      <c r="W272" s="241"/>
      <c r="X272" s="241"/>
      <c r="Y272" s="241"/>
      <c r="Z272" s="242"/>
    </row>
    <row r="273" spans="1:26" s="114" customFormat="1" ht="20.100000000000001" customHeight="1" x14ac:dyDescent="0.25">
      <c r="A273" s="109"/>
      <c r="B273" s="110"/>
      <c r="C273" s="110"/>
      <c r="D273" s="227" t="str">
        <f t="shared" si="26"/>
        <v xml:space="preserve"> </v>
      </c>
      <c r="E273" s="228"/>
      <c r="F273" s="229" t="str">
        <f t="shared" si="28"/>
        <v xml:space="preserve"> </v>
      </c>
      <c r="G273" s="230"/>
      <c r="H273" s="231"/>
      <c r="I273" s="232" t="str">
        <f t="shared" si="27"/>
        <v xml:space="preserve"> </v>
      </c>
      <c r="J273" s="233"/>
      <c r="K273" s="111"/>
      <c r="L273" s="111"/>
      <c r="M273" s="233"/>
      <c r="N273" s="234"/>
      <c r="O273" s="235" t="str">
        <f>IF(A273="x",SUM(M$263:N273)-SUM(O$263:O272)," ")</f>
        <v xml:space="preserve"> </v>
      </c>
      <c r="P273" s="236"/>
      <c r="Q273" s="237"/>
      <c r="R273" s="112" t="str">
        <f t="shared" si="29"/>
        <v xml:space="preserve"> </v>
      </c>
      <c r="S273" s="113" t="str">
        <f t="shared" si="30"/>
        <v xml:space="preserve"> </v>
      </c>
      <c r="T273" s="238" t="str">
        <f t="shared" si="31"/>
        <v xml:space="preserve"> </v>
      </c>
      <c r="U273" s="239"/>
      <c r="V273" s="240"/>
      <c r="W273" s="241"/>
      <c r="X273" s="241"/>
      <c r="Y273" s="241"/>
      <c r="Z273" s="242"/>
    </row>
    <row r="274" spans="1:26" s="114" customFormat="1" ht="20.100000000000001" customHeight="1" x14ac:dyDescent="0.25">
      <c r="A274" s="109"/>
      <c r="B274" s="110"/>
      <c r="C274" s="110"/>
      <c r="D274" s="227" t="str">
        <f t="shared" si="26"/>
        <v xml:space="preserve"> </v>
      </c>
      <c r="E274" s="228"/>
      <c r="F274" s="229" t="str">
        <f t="shared" si="28"/>
        <v xml:space="preserve"> </v>
      </c>
      <c r="G274" s="230"/>
      <c r="H274" s="231"/>
      <c r="I274" s="232" t="str">
        <f t="shared" si="27"/>
        <v xml:space="preserve"> </v>
      </c>
      <c r="J274" s="233"/>
      <c r="K274" s="111"/>
      <c r="L274" s="111"/>
      <c r="M274" s="233"/>
      <c r="N274" s="234"/>
      <c r="O274" s="235" t="str">
        <f>IF(A274="x",SUM(M$263:N274)-SUM(O$263:O273)," ")</f>
        <v xml:space="preserve"> </v>
      </c>
      <c r="P274" s="236"/>
      <c r="Q274" s="237"/>
      <c r="R274" s="112" t="str">
        <f t="shared" si="29"/>
        <v xml:space="preserve"> </v>
      </c>
      <c r="S274" s="113" t="str">
        <f t="shared" si="30"/>
        <v xml:space="preserve"> </v>
      </c>
      <c r="T274" s="238" t="str">
        <f t="shared" si="31"/>
        <v xml:space="preserve"> </v>
      </c>
      <c r="U274" s="239"/>
      <c r="V274" s="240"/>
      <c r="W274" s="241"/>
      <c r="X274" s="241"/>
      <c r="Y274" s="241"/>
      <c r="Z274" s="242"/>
    </row>
    <row r="275" spans="1:26" s="114" customFormat="1" ht="20.100000000000001" customHeight="1" x14ac:dyDescent="0.25">
      <c r="A275" s="109"/>
      <c r="B275" s="110"/>
      <c r="C275" s="110"/>
      <c r="D275" s="227" t="str">
        <f t="shared" si="26"/>
        <v xml:space="preserve"> </v>
      </c>
      <c r="E275" s="228"/>
      <c r="F275" s="229" t="str">
        <f t="shared" si="28"/>
        <v xml:space="preserve"> </v>
      </c>
      <c r="G275" s="230"/>
      <c r="H275" s="231"/>
      <c r="I275" s="232" t="str">
        <f t="shared" si="27"/>
        <v xml:space="preserve"> </v>
      </c>
      <c r="J275" s="233"/>
      <c r="K275" s="111"/>
      <c r="L275" s="111"/>
      <c r="M275" s="233"/>
      <c r="N275" s="234"/>
      <c r="O275" s="235" t="str">
        <f>IF(A275="x",SUM(M$263:N275)-SUM(O$263:O274)," ")</f>
        <v xml:space="preserve"> </v>
      </c>
      <c r="P275" s="236"/>
      <c r="Q275" s="237"/>
      <c r="R275" s="112" t="str">
        <f t="shared" si="29"/>
        <v xml:space="preserve"> </v>
      </c>
      <c r="S275" s="113" t="str">
        <f t="shared" si="30"/>
        <v xml:space="preserve"> </v>
      </c>
      <c r="T275" s="238" t="str">
        <f t="shared" si="31"/>
        <v xml:space="preserve"> </v>
      </c>
      <c r="U275" s="239"/>
      <c r="V275" s="240"/>
      <c r="W275" s="241"/>
      <c r="X275" s="241"/>
      <c r="Y275" s="241"/>
      <c r="Z275" s="242"/>
    </row>
    <row r="276" spans="1:26" s="114" customFormat="1" ht="20.100000000000001" customHeight="1" x14ac:dyDescent="0.25">
      <c r="A276" s="109"/>
      <c r="B276" s="110"/>
      <c r="C276" s="110"/>
      <c r="D276" s="227" t="str">
        <f t="shared" si="26"/>
        <v xml:space="preserve"> </v>
      </c>
      <c r="E276" s="228"/>
      <c r="F276" s="229" t="str">
        <f t="shared" si="28"/>
        <v xml:space="preserve"> </v>
      </c>
      <c r="G276" s="230"/>
      <c r="H276" s="231"/>
      <c r="I276" s="232" t="str">
        <f t="shared" si="27"/>
        <v xml:space="preserve"> </v>
      </c>
      <c r="J276" s="233"/>
      <c r="K276" s="111"/>
      <c r="L276" s="111"/>
      <c r="M276" s="233"/>
      <c r="N276" s="234"/>
      <c r="O276" s="235" t="str">
        <f>IF(A276="x",SUM(M$263:N276)-SUM(O$263:O275)," ")</f>
        <v xml:space="preserve"> </v>
      </c>
      <c r="P276" s="236"/>
      <c r="Q276" s="237"/>
      <c r="R276" s="112" t="str">
        <f t="shared" si="29"/>
        <v xml:space="preserve"> </v>
      </c>
      <c r="S276" s="113" t="str">
        <f t="shared" si="30"/>
        <v xml:space="preserve"> </v>
      </c>
      <c r="T276" s="238" t="str">
        <f t="shared" si="31"/>
        <v xml:space="preserve"> </v>
      </c>
      <c r="U276" s="239"/>
      <c r="V276" s="240"/>
      <c r="W276" s="241"/>
      <c r="X276" s="241"/>
      <c r="Y276" s="241"/>
      <c r="Z276" s="242"/>
    </row>
    <row r="277" spans="1:26" s="114" customFormat="1" ht="20.100000000000001" customHeight="1" x14ac:dyDescent="0.25">
      <c r="A277" s="109"/>
      <c r="B277" s="110"/>
      <c r="C277" s="110"/>
      <c r="D277" s="227" t="str">
        <f t="shared" si="26"/>
        <v xml:space="preserve"> </v>
      </c>
      <c r="E277" s="228"/>
      <c r="F277" s="229" t="str">
        <f t="shared" si="28"/>
        <v xml:space="preserve"> </v>
      </c>
      <c r="G277" s="230"/>
      <c r="H277" s="231"/>
      <c r="I277" s="232" t="str">
        <f t="shared" si="27"/>
        <v xml:space="preserve"> </v>
      </c>
      <c r="J277" s="233"/>
      <c r="K277" s="111"/>
      <c r="L277" s="111"/>
      <c r="M277" s="233"/>
      <c r="N277" s="234"/>
      <c r="O277" s="235" t="str">
        <f>IF(A277="x",SUM(M$263:N277)-SUM(O$263:O276)," ")</f>
        <v xml:space="preserve"> </v>
      </c>
      <c r="P277" s="236"/>
      <c r="Q277" s="237"/>
      <c r="R277" s="112" t="str">
        <f t="shared" si="29"/>
        <v xml:space="preserve"> </v>
      </c>
      <c r="S277" s="113" t="str">
        <f t="shared" si="30"/>
        <v xml:space="preserve"> </v>
      </c>
      <c r="T277" s="238" t="str">
        <f t="shared" si="31"/>
        <v xml:space="preserve"> </v>
      </c>
      <c r="U277" s="239"/>
      <c r="V277" s="240"/>
      <c r="W277" s="241"/>
      <c r="X277" s="241"/>
      <c r="Y277" s="241"/>
      <c r="Z277" s="242"/>
    </row>
    <row r="278" spans="1:26" s="114" customFormat="1" ht="20.100000000000001" customHeight="1" x14ac:dyDescent="0.25">
      <c r="A278" s="109"/>
      <c r="B278" s="110"/>
      <c r="C278" s="110"/>
      <c r="D278" s="227" t="str">
        <f t="shared" si="26"/>
        <v xml:space="preserve"> </v>
      </c>
      <c r="E278" s="228"/>
      <c r="F278" s="229" t="str">
        <f t="shared" si="28"/>
        <v xml:space="preserve"> </v>
      </c>
      <c r="G278" s="230"/>
      <c r="H278" s="231"/>
      <c r="I278" s="232" t="str">
        <f t="shared" si="27"/>
        <v xml:space="preserve"> </v>
      </c>
      <c r="J278" s="233"/>
      <c r="K278" s="111"/>
      <c r="L278" s="111"/>
      <c r="M278" s="233"/>
      <c r="N278" s="234"/>
      <c r="O278" s="235" t="str">
        <f>IF(A278="x",SUM(M$263:N278)-SUM(O$263:O277)," ")</f>
        <v xml:space="preserve"> </v>
      </c>
      <c r="P278" s="236"/>
      <c r="Q278" s="237"/>
      <c r="R278" s="112" t="str">
        <f t="shared" si="29"/>
        <v xml:space="preserve"> </v>
      </c>
      <c r="S278" s="113" t="str">
        <f t="shared" si="30"/>
        <v xml:space="preserve"> </v>
      </c>
      <c r="T278" s="238" t="str">
        <f t="shared" si="31"/>
        <v xml:space="preserve"> </v>
      </c>
      <c r="U278" s="239"/>
      <c r="V278" s="240"/>
      <c r="W278" s="241"/>
      <c r="X278" s="241"/>
      <c r="Y278" s="241"/>
      <c r="Z278" s="242"/>
    </row>
    <row r="279" spans="1:26" s="114" customFormat="1" ht="20.100000000000001" customHeight="1" x14ac:dyDescent="0.25">
      <c r="A279" s="109"/>
      <c r="B279" s="110"/>
      <c r="C279" s="110"/>
      <c r="D279" s="227" t="str">
        <f t="shared" si="26"/>
        <v xml:space="preserve"> </v>
      </c>
      <c r="E279" s="228"/>
      <c r="F279" s="229" t="str">
        <f t="shared" si="28"/>
        <v xml:space="preserve"> </v>
      </c>
      <c r="G279" s="230"/>
      <c r="H279" s="231"/>
      <c r="I279" s="232" t="str">
        <f t="shared" si="27"/>
        <v xml:space="preserve"> </v>
      </c>
      <c r="J279" s="233"/>
      <c r="K279" s="111"/>
      <c r="L279" s="111"/>
      <c r="M279" s="233"/>
      <c r="N279" s="234"/>
      <c r="O279" s="235" t="str">
        <f>IF(A279="x",SUM(M$263:N279)-SUM(O$263:O278)," ")</f>
        <v xml:space="preserve"> </v>
      </c>
      <c r="P279" s="236"/>
      <c r="Q279" s="237"/>
      <c r="R279" s="112" t="str">
        <f t="shared" si="29"/>
        <v xml:space="preserve"> </v>
      </c>
      <c r="S279" s="113" t="str">
        <f t="shared" si="30"/>
        <v xml:space="preserve"> </v>
      </c>
      <c r="T279" s="238" t="str">
        <f t="shared" si="31"/>
        <v xml:space="preserve"> </v>
      </c>
      <c r="U279" s="239"/>
      <c r="V279" s="240"/>
      <c r="W279" s="241"/>
      <c r="X279" s="241"/>
      <c r="Y279" s="241"/>
      <c r="Z279" s="242"/>
    </row>
    <row r="280" spans="1:26" s="114" customFormat="1" ht="20.100000000000001" customHeight="1" x14ac:dyDescent="0.25">
      <c r="A280" s="109"/>
      <c r="B280" s="110"/>
      <c r="C280" s="110"/>
      <c r="D280" s="227" t="str">
        <f t="shared" si="26"/>
        <v xml:space="preserve"> </v>
      </c>
      <c r="E280" s="228"/>
      <c r="F280" s="229" t="str">
        <f t="shared" si="28"/>
        <v xml:space="preserve"> </v>
      </c>
      <c r="G280" s="230"/>
      <c r="H280" s="231"/>
      <c r="I280" s="232" t="str">
        <f t="shared" si="27"/>
        <v xml:space="preserve"> </v>
      </c>
      <c r="J280" s="233"/>
      <c r="K280" s="111"/>
      <c r="L280" s="111"/>
      <c r="M280" s="233"/>
      <c r="N280" s="234"/>
      <c r="O280" s="235" t="str">
        <f>IF(A280="x",SUM(M$263:N280)-SUM(O$263:O279)," ")</f>
        <v xml:space="preserve"> </v>
      </c>
      <c r="P280" s="236"/>
      <c r="Q280" s="237"/>
      <c r="R280" s="112" t="str">
        <f t="shared" si="29"/>
        <v xml:space="preserve"> </v>
      </c>
      <c r="S280" s="113" t="str">
        <f t="shared" si="30"/>
        <v xml:space="preserve"> </v>
      </c>
      <c r="T280" s="238" t="str">
        <f t="shared" si="31"/>
        <v xml:space="preserve"> </v>
      </c>
      <c r="U280" s="239"/>
      <c r="V280" s="240"/>
      <c r="W280" s="241"/>
      <c r="X280" s="241"/>
      <c r="Y280" s="241"/>
      <c r="Z280" s="242"/>
    </row>
    <row r="281" spans="1:26" s="114" customFormat="1" ht="20.100000000000001" customHeight="1" x14ac:dyDescent="0.25">
      <c r="A281" s="109"/>
      <c r="B281" s="110"/>
      <c r="C281" s="110"/>
      <c r="D281" s="227" t="str">
        <f t="shared" si="26"/>
        <v xml:space="preserve"> </v>
      </c>
      <c r="E281" s="228"/>
      <c r="F281" s="229" t="str">
        <f t="shared" si="28"/>
        <v xml:space="preserve"> </v>
      </c>
      <c r="G281" s="230"/>
      <c r="H281" s="231"/>
      <c r="I281" s="232" t="str">
        <f t="shared" si="27"/>
        <v xml:space="preserve"> </v>
      </c>
      <c r="J281" s="233"/>
      <c r="K281" s="111"/>
      <c r="L281" s="111"/>
      <c r="M281" s="233"/>
      <c r="N281" s="234"/>
      <c r="O281" s="235" t="str">
        <f>IF(A281="x",SUM(M$263:N281)-SUM(O$263:O280)," ")</f>
        <v xml:space="preserve"> </v>
      </c>
      <c r="P281" s="236"/>
      <c r="Q281" s="237"/>
      <c r="R281" s="112" t="str">
        <f t="shared" si="29"/>
        <v xml:space="preserve"> </v>
      </c>
      <c r="S281" s="113" t="str">
        <f t="shared" si="30"/>
        <v xml:space="preserve"> </v>
      </c>
      <c r="T281" s="238" t="str">
        <f t="shared" si="31"/>
        <v xml:space="preserve"> </v>
      </c>
      <c r="U281" s="239"/>
      <c r="V281" s="240"/>
      <c r="W281" s="241"/>
      <c r="X281" s="241"/>
      <c r="Y281" s="241"/>
      <c r="Z281" s="242"/>
    </row>
    <row r="282" spans="1:26" s="114" customFormat="1" ht="20.100000000000001" customHeight="1" x14ac:dyDescent="0.25">
      <c r="A282" s="109"/>
      <c r="B282" s="110"/>
      <c r="C282" s="110"/>
      <c r="D282" s="227" t="str">
        <f t="shared" si="26"/>
        <v xml:space="preserve"> </v>
      </c>
      <c r="E282" s="228"/>
      <c r="F282" s="229" t="str">
        <f t="shared" si="28"/>
        <v xml:space="preserve"> </v>
      </c>
      <c r="G282" s="230"/>
      <c r="H282" s="231"/>
      <c r="I282" s="232" t="str">
        <f t="shared" si="27"/>
        <v xml:space="preserve"> </v>
      </c>
      <c r="J282" s="233"/>
      <c r="K282" s="111"/>
      <c r="L282" s="111"/>
      <c r="M282" s="233"/>
      <c r="N282" s="234"/>
      <c r="O282" s="235" t="str">
        <f>IF(A282="x",SUM(M$263:N282)-SUM(O$263:O281)," ")</f>
        <v xml:space="preserve"> </v>
      </c>
      <c r="P282" s="236"/>
      <c r="Q282" s="237"/>
      <c r="R282" s="112" t="str">
        <f t="shared" si="29"/>
        <v xml:space="preserve"> </v>
      </c>
      <c r="S282" s="113" t="str">
        <f t="shared" si="30"/>
        <v xml:space="preserve"> </v>
      </c>
      <c r="T282" s="238" t="str">
        <f t="shared" si="31"/>
        <v xml:space="preserve"> </v>
      </c>
      <c r="U282" s="239"/>
      <c r="V282" s="240"/>
      <c r="W282" s="241"/>
      <c r="X282" s="241"/>
      <c r="Y282" s="241"/>
      <c r="Z282" s="242"/>
    </row>
    <row r="283" spans="1:26" s="114" customFormat="1" ht="20.100000000000001" customHeight="1" x14ac:dyDescent="0.25">
      <c r="A283" s="109"/>
      <c r="B283" s="110"/>
      <c r="C283" s="110"/>
      <c r="D283" s="227" t="str">
        <f t="shared" si="26"/>
        <v xml:space="preserve"> </v>
      </c>
      <c r="E283" s="228"/>
      <c r="F283" s="229" t="str">
        <f t="shared" si="28"/>
        <v xml:space="preserve"> </v>
      </c>
      <c r="G283" s="230"/>
      <c r="H283" s="231"/>
      <c r="I283" s="232" t="str">
        <f t="shared" si="27"/>
        <v xml:space="preserve"> </v>
      </c>
      <c r="J283" s="233"/>
      <c r="K283" s="111"/>
      <c r="L283" s="111"/>
      <c r="M283" s="233"/>
      <c r="N283" s="234"/>
      <c r="O283" s="235" t="str">
        <f>IF(A283="x",SUM(M$263:N283)-SUM(O$263:O282)," ")</f>
        <v xml:space="preserve"> </v>
      </c>
      <c r="P283" s="236"/>
      <c r="Q283" s="237"/>
      <c r="R283" s="112" t="str">
        <f t="shared" si="29"/>
        <v xml:space="preserve"> </v>
      </c>
      <c r="S283" s="113" t="str">
        <f t="shared" si="30"/>
        <v xml:space="preserve"> </v>
      </c>
      <c r="T283" s="238" t="str">
        <f t="shared" si="31"/>
        <v xml:space="preserve"> </v>
      </c>
      <c r="U283" s="239"/>
      <c r="V283" s="240"/>
      <c r="W283" s="241"/>
      <c r="X283" s="241"/>
      <c r="Y283" s="241"/>
      <c r="Z283" s="242"/>
    </row>
    <row r="284" spans="1:26" s="114" customFormat="1" ht="20.100000000000001" customHeight="1" x14ac:dyDescent="0.25">
      <c r="A284" s="109"/>
      <c r="B284" s="110"/>
      <c r="C284" s="110"/>
      <c r="D284" s="227" t="str">
        <f t="shared" si="26"/>
        <v xml:space="preserve"> </v>
      </c>
      <c r="E284" s="228"/>
      <c r="F284" s="229" t="str">
        <f t="shared" si="28"/>
        <v xml:space="preserve"> </v>
      </c>
      <c r="G284" s="230"/>
      <c r="H284" s="231"/>
      <c r="I284" s="232" t="str">
        <f t="shared" si="27"/>
        <v xml:space="preserve"> </v>
      </c>
      <c r="J284" s="233"/>
      <c r="K284" s="111"/>
      <c r="L284" s="111"/>
      <c r="M284" s="233"/>
      <c r="N284" s="234"/>
      <c r="O284" s="235" t="str">
        <f>IF(A284="x",SUM(M$263:N284)-SUM(O$263:O283)," ")</f>
        <v xml:space="preserve"> </v>
      </c>
      <c r="P284" s="236"/>
      <c r="Q284" s="237"/>
      <c r="R284" s="112" t="str">
        <f t="shared" si="29"/>
        <v xml:space="preserve"> </v>
      </c>
      <c r="S284" s="113" t="str">
        <f t="shared" si="30"/>
        <v xml:space="preserve"> </v>
      </c>
      <c r="T284" s="238" t="str">
        <f t="shared" si="31"/>
        <v xml:space="preserve"> </v>
      </c>
      <c r="U284" s="239"/>
      <c r="V284" s="240"/>
      <c r="W284" s="241"/>
      <c r="X284" s="241"/>
      <c r="Y284" s="241"/>
      <c r="Z284" s="242"/>
    </row>
    <row r="285" spans="1:26" s="114" customFormat="1" ht="20.100000000000001" customHeight="1" x14ac:dyDescent="0.25">
      <c r="A285" s="109"/>
      <c r="B285" s="110"/>
      <c r="C285" s="110"/>
      <c r="D285" s="227" t="str">
        <f t="shared" si="26"/>
        <v xml:space="preserve"> </v>
      </c>
      <c r="E285" s="228"/>
      <c r="F285" s="229" t="str">
        <f t="shared" si="28"/>
        <v xml:space="preserve"> </v>
      </c>
      <c r="G285" s="230"/>
      <c r="H285" s="231"/>
      <c r="I285" s="232" t="str">
        <f t="shared" si="27"/>
        <v xml:space="preserve"> </v>
      </c>
      <c r="J285" s="233"/>
      <c r="K285" s="111"/>
      <c r="L285" s="111"/>
      <c r="M285" s="233"/>
      <c r="N285" s="234"/>
      <c r="O285" s="235" t="str">
        <f>IF(A285="x",SUM(M$263:N285)-SUM(O$263:O284)," ")</f>
        <v xml:space="preserve"> </v>
      </c>
      <c r="P285" s="236"/>
      <c r="Q285" s="237"/>
      <c r="R285" s="112" t="str">
        <f t="shared" si="29"/>
        <v xml:space="preserve"> </v>
      </c>
      <c r="S285" s="113" t="str">
        <f t="shared" si="30"/>
        <v xml:space="preserve"> </v>
      </c>
      <c r="T285" s="238" t="str">
        <f t="shared" si="31"/>
        <v xml:space="preserve"> </v>
      </c>
      <c r="U285" s="239"/>
      <c r="V285" s="240"/>
      <c r="W285" s="241"/>
      <c r="X285" s="241"/>
      <c r="Y285" s="241"/>
      <c r="Z285" s="242"/>
    </row>
    <row r="286" spans="1:26" s="114" customFormat="1" ht="20.100000000000001" customHeight="1" x14ac:dyDescent="0.25">
      <c r="A286" s="109"/>
      <c r="B286" s="110"/>
      <c r="C286" s="110"/>
      <c r="D286" s="227" t="str">
        <f t="shared" si="26"/>
        <v xml:space="preserve"> </v>
      </c>
      <c r="E286" s="228"/>
      <c r="F286" s="229" t="str">
        <f t="shared" si="28"/>
        <v xml:space="preserve"> </v>
      </c>
      <c r="G286" s="230"/>
      <c r="H286" s="231"/>
      <c r="I286" s="232" t="str">
        <f t="shared" si="27"/>
        <v xml:space="preserve"> </v>
      </c>
      <c r="J286" s="233"/>
      <c r="K286" s="111"/>
      <c r="L286" s="111"/>
      <c r="M286" s="233"/>
      <c r="N286" s="234"/>
      <c r="O286" s="235" t="str">
        <f>IF(A286="x",SUM(M$263:N286)-SUM(O$263:O285)," ")</f>
        <v xml:space="preserve"> </v>
      </c>
      <c r="P286" s="236"/>
      <c r="Q286" s="237"/>
      <c r="R286" s="112" t="str">
        <f t="shared" si="29"/>
        <v xml:space="preserve"> </v>
      </c>
      <c r="S286" s="113" t="str">
        <f t="shared" si="30"/>
        <v xml:space="preserve"> </v>
      </c>
      <c r="T286" s="238" t="str">
        <f t="shared" si="31"/>
        <v xml:space="preserve"> </v>
      </c>
      <c r="U286" s="239"/>
      <c r="V286" s="240"/>
      <c r="W286" s="241"/>
      <c r="X286" s="241"/>
      <c r="Y286" s="241"/>
      <c r="Z286" s="242"/>
    </row>
    <row r="287" spans="1:26" s="114" customFormat="1" ht="20.100000000000001" customHeight="1" x14ac:dyDescent="0.25">
      <c r="A287" s="109"/>
      <c r="B287" s="110"/>
      <c r="C287" s="110"/>
      <c r="D287" s="227" t="str">
        <f t="shared" si="26"/>
        <v xml:space="preserve"> </v>
      </c>
      <c r="E287" s="228"/>
      <c r="F287" s="229" t="str">
        <f t="shared" si="28"/>
        <v xml:space="preserve"> </v>
      </c>
      <c r="G287" s="230"/>
      <c r="H287" s="231"/>
      <c r="I287" s="232" t="str">
        <f t="shared" si="27"/>
        <v xml:space="preserve"> </v>
      </c>
      <c r="J287" s="233"/>
      <c r="K287" s="111"/>
      <c r="L287" s="111"/>
      <c r="M287" s="233"/>
      <c r="N287" s="234"/>
      <c r="O287" s="235" t="str">
        <f>IF(A287="x",SUM(M$263:N287)-SUM(O$263:O286)," ")</f>
        <v xml:space="preserve"> </v>
      </c>
      <c r="P287" s="236"/>
      <c r="Q287" s="237"/>
      <c r="R287" s="112" t="str">
        <f t="shared" si="29"/>
        <v xml:space="preserve"> </v>
      </c>
      <c r="S287" s="113" t="str">
        <f t="shared" si="30"/>
        <v xml:space="preserve"> </v>
      </c>
      <c r="T287" s="238" t="str">
        <f t="shared" si="31"/>
        <v xml:space="preserve"> </v>
      </c>
      <c r="U287" s="239"/>
      <c r="V287" s="240"/>
      <c r="W287" s="241"/>
      <c r="X287" s="241"/>
      <c r="Y287" s="241"/>
      <c r="Z287" s="242"/>
    </row>
    <row r="288" spans="1:26" s="114" customFormat="1" ht="20.100000000000001" customHeight="1" x14ac:dyDescent="0.25">
      <c r="A288" s="109"/>
      <c r="B288" s="110"/>
      <c r="C288" s="110"/>
      <c r="D288" s="227" t="str">
        <f t="shared" si="26"/>
        <v xml:space="preserve"> </v>
      </c>
      <c r="E288" s="228"/>
      <c r="F288" s="229" t="str">
        <f t="shared" si="28"/>
        <v xml:space="preserve"> </v>
      </c>
      <c r="G288" s="230"/>
      <c r="H288" s="231"/>
      <c r="I288" s="232" t="str">
        <f t="shared" si="27"/>
        <v xml:space="preserve"> </v>
      </c>
      <c r="J288" s="233"/>
      <c r="K288" s="111"/>
      <c r="L288" s="111"/>
      <c r="M288" s="233"/>
      <c r="N288" s="234"/>
      <c r="O288" s="235" t="str">
        <f>IF(A288="x",SUM(M$263:N288)-SUM(O$263:O287)," ")</f>
        <v xml:space="preserve"> </v>
      </c>
      <c r="P288" s="236"/>
      <c r="Q288" s="237"/>
      <c r="R288" s="112" t="str">
        <f t="shared" si="29"/>
        <v xml:space="preserve"> </v>
      </c>
      <c r="S288" s="113" t="str">
        <f t="shared" si="30"/>
        <v xml:space="preserve"> </v>
      </c>
      <c r="T288" s="238" t="str">
        <f t="shared" si="31"/>
        <v xml:space="preserve"> </v>
      </c>
      <c r="U288" s="239"/>
      <c r="V288" s="240"/>
      <c r="W288" s="241"/>
      <c r="X288" s="241"/>
      <c r="Y288" s="241"/>
      <c r="Z288" s="242"/>
    </row>
    <row r="289" spans="1:26" s="114" customFormat="1" ht="20.100000000000001" customHeight="1" x14ac:dyDescent="0.25">
      <c r="A289" s="109"/>
      <c r="B289" s="110"/>
      <c r="C289" s="110"/>
      <c r="D289" s="227" t="str">
        <f t="shared" si="26"/>
        <v xml:space="preserve"> </v>
      </c>
      <c r="E289" s="228"/>
      <c r="F289" s="229" t="str">
        <f t="shared" si="28"/>
        <v xml:space="preserve"> </v>
      </c>
      <c r="G289" s="230"/>
      <c r="H289" s="231"/>
      <c r="I289" s="232"/>
      <c r="J289" s="233"/>
      <c r="K289" s="111"/>
      <c r="L289" s="111"/>
      <c r="M289" s="233"/>
      <c r="N289" s="234"/>
      <c r="O289" s="235" t="str">
        <f>IF(A289="x",SUM(M$263:N289)-SUM(O$263:O288)," ")</f>
        <v xml:space="preserve"> </v>
      </c>
      <c r="P289" s="236"/>
      <c r="Q289" s="237"/>
      <c r="R289" s="112" t="str">
        <f t="shared" si="29"/>
        <v xml:space="preserve"> </v>
      </c>
      <c r="S289" s="113" t="str">
        <f t="shared" si="30"/>
        <v xml:space="preserve"> </v>
      </c>
      <c r="T289" s="238" t="str">
        <f t="shared" si="31"/>
        <v xml:space="preserve"> </v>
      </c>
      <c r="U289" s="239"/>
      <c r="V289" s="240"/>
      <c r="W289" s="241"/>
      <c r="X289" s="241"/>
      <c r="Y289" s="241"/>
      <c r="Z289" s="242"/>
    </row>
    <row r="290" spans="1:26" s="114" customFormat="1" ht="20.100000000000001" customHeight="1" x14ac:dyDescent="0.25">
      <c r="A290" s="109"/>
      <c r="B290" s="110"/>
      <c r="C290" s="110"/>
      <c r="D290" s="227" t="str">
        <f t="shared" si="26"/>
        <v xml:space="preserve"> </v>
      </c>
      <c r="E290" s="228"/>
      <c r="F290" s="229" t="str">
        <f t="shared" si="28"/>
        <v xml:space="preserve"> </v>
      </c>
      <c r="G290" s="230"/>
      <c r="H290" s="231"/>
      <c r="I290" s="232" t="str">
        <f t="shared" si="27"/>
        <v xml:space="preserve"> </v>
      </c>
      <c r="J290" s="233"/>
      <c r="K290" s="111"/>
      <c r="L290" s="111"/>
      <c r="M290" s="233"/>
      <c r="N290" s="234"/>
      <c r="O290" s="235" t="str">
        <f>IF(A290="x",SUM(M$263:N290)-SUM(O$263:O289)," ")</f>
        <v xml:space="preserve"> </v>
      </c>
      <c r="P290" s="236"/>
      <c r="Q290" s="237"/>
      <c r="R290" s="112" t="str">
        <f t="shared" si="29"/>
        <v xml:space="preserve"> </v>
      </c>
      <c r="S290" s="113" t="str">
        <f t="shared" si="30"/>
        <v xml:space="preserve"> </v>
      </c>
      <c r="T290" s="238" t="str">
        <f t="shared" si="31"/>
        <v xml:space="preserve"> </v>
      </c>
      <c r="U290" s="239"/>
      <c r="V290" s="240"/>
      <c r="W290" s="241"/>
      <c r="X290" s="241"/>
      <c r="Y290" s="241"/>
      <c r="Z290" s="242"/>
    </row>
    <row r="291" spans="1:26" s="114" customFormat="1" ht="20.100000000000001" customHeight="1" x14ac:dyDescent="0.25">
      <c r="A291" s="109"/>
      <c r="B291" s="110"/>
      <c r="C291" s="110"/>
      <c r="D291" s="227" t="str">
        <f t="shared" si="26"/>
        <v xml:space="preserve"> </v>
      </c>
      <c r="E291" s="228"/>
      <c r="F291" s="229" t="str">
        <f t="shared" si="28"/>
        <v xml:space="preserve"> </v>
      </c>
      <c r="G291" s="230"/>
      <c r="H291" s="231"/>
      <c r="I291" s="232" t="str">
        <f t="shared" si="27"/>
        <v xml:space="preserve"> </v>
      </c>
      <c r="J291" s="233"/>
      <c r="K291" s="111"/>
      <c r="L291" s="111"/>
      <c r="M291" s="233"/>
      <c r="N291" s="234"/>
      <c r="O291" s="235" t="str">
        <f>IF(A291="x",SUM(M$263:N291)-SUM(O$263:O290)," ")</f>
        <v xml:space="preserve"> </v>
      </c>
      <c r="P291" s="236"/>
      <c r="Q291" s="237"/>
      <c r="R291" s="112" t="str">
        <f t="shared" si="29"/>
        <v xml:space="preserve"> </v>
      </c>
      <c r="S291" s="113" t="str">
        <f t="shared" si="30"/>
        <v xml:space="preserve"> </v>
      </c>
      <c r="T291" s="238" t="str">
        <f t="shared" si="31"/>
        <v xml:space="preserve"> </v>
      </c>
      <c r="U291" s="239"/>
      <c r="V291" s="240"/>
      <c r="W291" s="241"/>
      <c r="X291" s="241"/>
      <c r="Y291" s="241"/>
      <c r="Z291" s="242"/>
    </row>
    <row r="292" spans="1:26" s="114" customFormat="1" ht="20.100000000000001" customHeight="1" x14ac:dyDescent="0.25">
      <c r="A292" s="109"/>
      <c r="B292" s="110"/>
      <c r="C292" s="110"/>
      <c r="D292" s="227" t="str">
        <f t="shared" si="26"/>
        <v xml:space="preserve"> </v>
      </c>
      <c r="E292" s="228"/>
      <c r="F292" s="229" t="str">
        <f t="shared" si="28"/>
        <v xml:space="preserve"> </v>
      </c>
      <c r="G292" s="230"/>
      <c r="H292" s="231"/>
      <c r="I292" s="232" t="str">
        <f t="shared" si="27"/>
        <v xml:space="preserve"> </v>
      </c>
      <c r="J292" s="233"/>
      <c r="K292" s="111"/>
      <c r="L292" s="111"/>
      <c r="M292" s="233"/>
      <c r="N292" s="234"/>
      <c r="O292" s="235" t="str">
        <f>IF(A292="x",SUM(M$263:N292)-SUM(O$263:O291)," ")</f>
        <v xml:space="preserve"> </v>
      </c>
      <c r="P292" s="236"/>
      <c r="Q292" s="237"/>
      <c r="R292" s="112" t="str">
        <f t="shared" si="29"/>
        <v xml:space="preserve"> </v>
      </c>
      <c r="S292" s="113" t="str">
        <f t="shared" si="30"/>
        <v xml:space="preserve"> </v>
      </c>
      <c r="T292" s="238" t="str">
        <f t="shared" si="31"/>
        <v xml:space="preserve"> </v>
      </c>
      <c r="U292" s="239"/>
      <c r="V292" s="240"/>
      <c r="W292" s="241"/>
      <c r="X292" s="241"/>
      <c r="Y292" s="241"/>
      <c r="Z292" s="242"/>
    </row>
    <row r="293" spans="1:26" s="114" customFormat="1" ht="20.100000000000001" customHeight="1" x14ac:dyDescent="0.25">
      <c r="A293" s="109"/>
      <c r="B293" s="110"/>
      <c r="C293" s="110"/>
      <c r="D293" s="227" t="str">
        <f t="shared" si="26"/>
        <v xml:space="preserve"> </v>
      </c>
      <c r="E293" s="228"/>
      <c r="F293" s="229" t="str">
        <f t="shared" si="28"/>
        <v xml:space="preserve"> </v>
      </c>
      <c r="G293" s="230"/>
      <c r="H293" s="231"/>
      <c r="I293" s="232" t="str">
        <f t="shared" si="27"/>
        <v xml:space="preserve"> </v>
      </c>
      <c r="J293" s="233"/>
      <c r="K293" s="111"/>
      <c r="L293" s="111"/>
      <c r="M293" s="233"/>
      <c r="N293" s="234"/>
      <c r="O293" s="235" t="str">
        <f>IF(A293="x",SUM(M$263:N293)-SUM(O$263:O292)," ")</f>
        <v xml:space="preserve"> </v>
      </c>
      <c r="P293" s="236"/>
      <c r="Q293" s="237"/>
      <c r="R293" s="112" t="str">
        <f t="shared" si="29"/>
        <v xml:space="preserve"> </v>
      </c>
      <c r="S293" s="113" t="str">
        <f t="shared" si="30"/>
        <v xml:space="preserve"> </v>
      </c>
      <c r="T293" s="238" t="str">
        <f t="shared" si="31"/>
        <v xml:space="preserve"> </v>
      </c>
      <c r="U293" s="239"/>
      <c r="V293" s="240"/>
      <c r="W293" s="241"/>
      <c r="X293" s="241"/>
      <c r="Y293" s="241"/>
      <c r="Z293" s="242"/>
    </row>
    <row r="294" spans="1:26" s="114" customFormat="1" ht="20.100000000000001" customHeight="1" x14ac:dyDescent="0.25">
      <c r="A294" s="109"/>
      <c r="B294" s="110"/>
      <c r="C294" s="110"/>
      <c r="D294" s="227" t="str">
        <f t="shared" si="26"/>
        <v xml:space="preserve"> </v>
      </c>
      <c r="E294" s="228"/>
      <c r="F294" s="229" t="str">
        <f t="shared" si="28"/>
        <v xml:space="preserve"> </v>
      </c>
      <c r="G294" s="230"/>
      <c r="H294" s="231"/>
      <c r="I294" s="232" t="str">
        <f t="shared" si="27"/>
        <v xml:space="preserve"> </v>
      </c>
      <c r="J294" s="233"/>
      <c r="K294" s="111"/>
      <c r="L294" s="111"/>
      <c r="M294" s="233"/>
      <c r="N294" s="234"/>
      <c r="O294" s="235" t="str">
        <f>IF(A294="x",SUM(M$263:N294)-SUM(O$263:O293)," ")</f>
        <v xml:space="preserve"> </v>
      </c>
      <c r="P294" s="236"/>
      <c r="Q294" s="237"/>
      <c r="R294" s="112" t="str">
        <f t="shared" si="29"/>
        <v xml:space="preserve"> </v>
      </c>
      <c r="S294" s="113" t="str">
        <f t="shared" si="30"/>
        <v xml:space="preserve"> </v>
      </c>
      <c r="T294" s="238" t="str">
        <f t="shared" si="31"/>
        <v xml:space="preserve"> </v>
      </c>
      <c r="U294" s="239"/>
      <c r="V294" s="240"/>
      <c r="W294" s="241"/>
      <c r="X294" s="241"/>
      <c r="Y294" s="241"/>
      <c r="Z294" s="242"/>
    </row>
    <row r="295" spans="1:26" s="114" customFormat="1" ht="20.100000000000001" customHeight="1" x14ac:dyDescent="0.25">
      <c r="A295" s="109"/>
      <c r="B295" s="110"/>
      <c r="C295" s="110"/>
      <c r="D295" s="227" t="str">
        <f t="shared" si="26"/>
        <v xml:space="preserve"> </v>
      </c>
      <c r="E295" s="228"/>
      <c r="F295" s="229" t="str">
        <f t="shared" si="28"/>
        <v xml:space="preserve"> </v>
      </c>
      <c r="G295" s="230"/>
      <c r="H295" s="231"/>
      <c r="I295" s="232" t="str">
        <f t="shared" si="27"/>
        <v xml:space="preserve"> </v>
      </c>
      <c r="J295" s="233"/>
      <c r="K295" s="111"/>
      <c r="L295" s="111"/>
      <c r="M295" s="233"/>
      <c r="N295" s="234"/>
      <c r="O295" s="235" t="str">
        <f>IF(A295="x",SUM(M$263:N295)-SUM(O$263:O294)," ")</f>
        <v xml:space="preserve"> </v>
      </c>
      <c r="P295" s="236"/>
      <c r="Q295" s="237"/>
      <c r="R295" s="112" t="str">
        <f t="shared" si="29"/>
        <v xml:space="preserve"> </v>
      </c>
      <c r="S295" s="113" t="str">
        <f t="shared" si="30"/>
        <v xml:space="preserve"> </v>
      </c>
      <c r="T295" s="238" t="str">
        <f t="shared" si="31"/>
        <v xml:space="preserve"> </v>
      </c>
      <c r="U295" s="239"/>
      <c r="V295" s="240"/>
      <c r="W295" s="241"/>
      <c r="X295" s="241"/>
      <c r="Y295" s="241"/>
      <c r="Z295" s="242"/>
    </row>
    <row r="296" spans="1:26" s="114" customFormat="1" ht="20.100000000000001" customHeight="1" x14ac:dyDescent="0.25">
      <c r="A296" s="109"/>
      <c r="B296" s="110"/>
      <c r="C296" s="110"/>
      <c r="D296" s="227" t="str">
        <f t="shared" si="26"/>
        <v xml:space="preserve"> </v>
      </c>
      <c r="E296" s="228"/>
      <c r="F296" s="229" t="str">
        <f t="shared" si="28"/>
        <v xml:space="preserve"> </v>
      </c>
      <c r="G296" s="230"/>
      <c r="H296" s="231"/>
      <c r="I296" s="232" t="str">
        <f t="shared" si="27"/>
        <v xml:space="preserve"> </v>
      </c>
      <c r="J296" s="233"/>
      <c r="K296" s="111"/>
      <c r="L296" s="111"/>
      <c r="M296" s="233"/>
      <c r="N296" s="234"/>
      <c r="O296" s="235" t="str">
        <f>IF(A296="x",SUM(M$263:N296)-SUM(O$263:O295)," ")</f>
        <v xml:space="preserve"> </v>
      </c>
      <c r="P296" s="236"/>
      <c r="Q296" s="237"/>
      <c r="R296" s="112" t="str">
        <f t="shared" si="29"/>
        <v xml:space="preserve"> </v>
      </c>
      <c r="S296" s="113" t="str">
        <f t="shared" si="30"/>
        <v xml:space="preserve"> </v>
      </c>
      <c r="T296" s="238" t="str">
        <f t="shared" si="31"/>
        <v xml:space="preserve"> </v>
      </c>
      <c r="U296" s="239"/>
      <c r="V296" s="240"/>
      <c r="W296" s="241"/>
      <c r="X296" s="241"/>
      <c r="Y296" s="241"/>
      <c r="Z296" s="242"/>
    </row>
    <row r="297" spans="1:26" s="114" customFormat="1" ht="20.100000000000001" customHeight="1" x14ac:dyDescent="0.25">
      <c r="A297" s="109"/>
      <c r="B297" s="110"/>
      <c r="C297" s="110"/>
      <c r="D297" s="227" t="str">
        <f t="shared" si="26"/>
        <v xml:space="preserve"> </v>
      </c>
      <c r="E297" s="228"/>
      <c r="F297" s="229" t="str">
        <f t="shared" si="28"/>
        <v xml:space="preserve"> </v>
      </c>
      <c r="G297" s="230"/>
      <c r="H297" s="231"/>
      <c r="I297" s="232" t="str">
        <f t="shared" si="27"/>
        <v xml:space="preserve"> </v>
      </c>
      <c r="J297" s="233"/>
      <c r="K297" s="111"/>
      <c r="L297" s="111"/>
      <c r="M297" s="233"/>
      <c r="N297" s="234"/>
      <c r="O297" s="235" t="str">
        <f>IF(A297="x",SUM(M$263:N297)-SUM(O$263:O296)," ")</f>
        <v xml:space="preserve"> </v>
      </c>
      <c r="P297" s="236"/>
      <c r="Q297" s="237"/>
      <c r="R297" s="112" t="str">
        <f t="shared" si="29"/>
        <v xml:space="preserve"> </v>
      </c>
      <c r="S297" s="113" t="str">
        <f t="shared" si="30"/>
        <v xml:space="preserve"> </v>
      </c>
      <c r="T297" s="238" t="str">
        <f t="shared" si="31"/>
        <v xml:space="preserve"> </v>
      </c>
      <c r="U297" s="239"/>
      <c r="V297" s="240"/>
      <c r="W297" s="241"/>
      <c r="X297" s="241"/>
      <c r="Y297" s="241"/>
      <c r="Z297" s="242"/>
    </row>
    <row r="298" spans="1:26" s="114" customFormat="1" ht="20.100000000000001" customHeight="1" x14ac:dyDescent="0.25">
      <c r="A298" s="109"/>
      <c r="B298" s="110"/>
      <c r="C298" s="110"/>
      <c r="D298" s="227" t="str">
        <f t="shared" si="26"/>
        <v xml:space="preserve"> </v>
      </c>
      <c r="E298" s="228"/>
      <c r="F298" s="229" t="str">
        <f t="shared" si="28"/>
        <v xml:space="preserve"> </v>
      </c>
      <c r="G298" s="230"/>
      <c r="H298" s="231"/>
      <c r="I298" s="232" t="str">
        <f t="shared" si="27"/>
        <v xml:space="preserve"> </v>
      </c>
      <c r="J298" s="233"/>
      <c r="K298" s="111"/>
      <c r="L298" s="111"/>
      <c r="M298" s="233"/>
      <c r="N298" s="234"/>
      <c r="O298" s="235" t="str">
        <f>IF(A298="x",SUM(M$263:N298)-SUM(O$263:O297)," ")</f>
        <v xml:space="preserve"> </v>
      </c>
      <c r="P298" s="236"/>
      <c r="Q298" s="237"/>
      <c r="R298" s="112" t="str">
        <f t="shared" si="29"/>
        <v xml:space="preserve"> </v>
      </c>
      <c r="S298" s="113" t="str">
        <f t="shared" si="30"/>
        <v xml:space="preserve"> </v>
      </c>
      <c r="T298" s="238" t="str">
        <f t="shared" si="31"/>
        <v xml:space="preserve"> </v>
      </c>
      <c r="U298" s="239"/>
      <c r="V298" s="240"/>
      <c r="W298" s="241"/>
      <c r="X298" s="241"/>
      <c r="Y298" s="241"/>
      <c r="Z298" s="242"/>
    </row>
    <row r="299" spans="1:26" s="114" customFormat="1" ht="20.100000000000001" customHeight="1" x14ac:dyDescent="0.25">
      <c r="A299" s="109"/>
      <c r="B299" s="110"/>
      <c r="C299" s="110"/>
      <c r="D299" s="227" t="str">
        <f t="shared" si="26"/>
        <v xml:space="preserve"> </v>
      </c>
      <c r="E299" s="228"/>
      <c r="F299" s="229" t="str">
        <f t="shared" si="28"/>
        <v xml:space="preserve"> </v>
      </c>
      <c r="G299" s="230"/>
      <c r="H299" s="231"/>
      <c r="I299" s="232" t="str">
        <f t="shared" si="27"/>
        <v xml:space="preserve"> </v>
      </c>
      <c r="J299" s="233"/>
      <c r="K299" s="111"/>
      <c r="L299" s="111"/>
      <c r="M299" s="233"/>
      <c r="N299" s="234"/>
      <c r="O299" s="235" t="str">
        <f>IF(A299="x",SUM(M$263:N299)-SUM(O$263:O298)," ")</f>
        <v xml:space="preserve"> </v>
      </c>
      <c r="P299" s="236"/>
      <c r="Q299" s="237"/>
      <c r="R299" s="112" t="str">
        <f t="shared" si="29"/>
        <v xml:space="preserve"> </v>
      </c>
      <c r="S299" s="113" t="str">
        <f t="shared" si="30"/>
        <v xml:space="preserve"> </v>
      </c>
      <c r="T299" s="238" t="str">
        <f t="shared" si="31"/>
        <v xml:space="preserve"> </v>
      </c>
      <c r="U299" s="239"/>
      <c r="V299" s="240"/>
      <c r="W299" s="241"/>
      <c r="X299" s="241"/>
      <c r="Y299" s="241"/>
      <c r="Z299" s="242"/>
    </row>
    <row r="300" spans="1:26" s="114" customFormat="1" ht="20.100000000000001" customHeight="1" x14ac:dyDescent="0.25">
      <c r="A300" s="109"/>
      <c r="B300" s="110"/>
      <c r="C300" s="110"/>
      <c r="D300" s="227" t="str">
        <f t="shared" si="26"/>
        <v xml:space="preserve"> </v>
      </c>
      <c r="E300" s="228"/>
      <c r="F300" s="229" t="str">
        <f t="shared" si="28"/>
        <v xml:space="preserve"> </v>
      </c>
      <c r="G300" s="230"/>
      <c r="H300" s="231"/>
      <c r="I300" s="232" t="str">
        <f t="shared" si="27"/>
        <v xml:space="preserve"> </v>
      </c>
      <c r="J300" s="233"/>
      <c r="K300" s="111"/>
      <c r="L300" s="111"/>
      <c r="M300" s="233"/>
      <c r="N300" s="234"/>
      <c r="O300" s="235" t="str">
        <f>IF(A300="x",SUM(M$263:N300)-SUM(O$263:O299)," ")</f>
        <v xml:space="preserve"> </v>
      </c>
      <c r="P300" s="236"/>
      <c r="Q300" s="237"/>
      <c r="R300" s="112" t="str">
        <f t="shared" si="29"/>
        <v xml:space="preserve"> </v>
      </c>
      <c r="S300" s="113" t="str">
        <f t="shared" si="30"/>
        <v xml:space="preserve"> </v>
      </c>
      <c r="T300" s="238" t="str">
        <f t="shared" si="31"/>
        <v xml:space="preserve"> </v>
      </c>
      <c r="U300" s="239"/>
      <c r="V300" s="240"/>
      <c r="W300" s="241"/>
      <c r="X300" s="241"/>
      <c r="Y300" s="241"/>
      <c r="Z300" s="242"/>
    </row>
    <row r="301" spans="1:26" s="114" customFormat="1" ht="20.100000000000001" customHeight="1" x14ac:dyDescent="0.25">
      <c r="A301" s="109"/>
      <c r="B301" s="110"/>
      <c r="C301" s="110"/>
      <c r="D301" s="227" t="str">
        <f t="shared" si="26"/>
        <v xml:space="preserve"> </v>
      </c>
      <c r="E301" s="228"/>
      <c r="F301" s="229" t="str">
        <f t="shared" si="28"/>
        <v xml:space="preserve"> </v>
      </c>
      <c r="G301" s="230"/>
      <c r="H301" s="231"/>
      <c r="I301" s="232" t="str">
        <f t="shared" si="27"/>
        <v xml:space="preserve"> </v>
      </c>
      <c r="J301" s="233"/>
      <c r="K301" s="111"/>
      <c r="L301" s="111"/>
      <c r="M301" s="233"/>
      <c r="N301" s="234"/>
      <c r="O301" s="235" t="str">
        <f>IF(A301="x",SUM(M$263:N301)-SUM(O$263:O300)," ")</f>
        <v xml:space="preserve"> </v>
      </c>
      <c r="P301" s="236"/>
      <c r="Q301" s="237"/>
      <c r="R301" s="112" t="str">
        <f t="shared" si="29"/>
        <v xml:space="preserve"> </v>
      </c>
      <c r="S301" s="113" t="str">
        <f t="shared" si="30"/>
        <v xml:space="preserve"> </v>
      </c>
      <c r="T301" s="238" t="str">
        <f t="shared" si="31"/>
        <v xml:space="preserve"> </v>
      </c>
      <c r="U301" s="239"/>
      <c r="V301" s="240"/>
      <c r="W301" s="241"/>
      <c r="X301" s="241"/>
      <c r="Y301" s="241"/>
      <c r="Z301" s="242"/>
    </row>
    <row r="302" spans="1:26" s="114" customFormat="1" ht="20.100000000000001" customHeight="1" x14ac:dyDescent="0.25">
      <c r="A302" s="109"/>
      <c r="B302" s="110"/>
      <c r="C302" s="110"/>
      <c r="D302" s="227" t="str">
        <f t="shared" si="26"/>
        <v xml:space="preserve"> </v>
      </c>
      <c r="E302" s="228"/>
      <c r="F302" s="229" t="str">
        <f t="shared" si="28"/>
        <v xml:space="preserve"> </v>
      </c>
      <c r="G302" s="230"/>
      <c r="H302" s="231"/>
      <c r="I302" s="232" t="str">
        <f t="shared" si="27"/>
        <v xml:space="preserve"> </v>
      </c>
      <c r="J302" s="233"/>
      <c r="K302" s="111"/>
      <c r="L302" s="111"/>
      <c r="M302" s="233"/>
      <c r="N302" s="234"/>
      <c r="O302" s="235" t="str">
        <f>IF(A302="x",SUM(M$263:N302)-SUM(O$263:O301)," ")</f>
        <v xml:space="preserve"> </v>
      </c>
      <c r="P302" s="236"/>
      <c r="Q302" s="237"/>
      <c r="R302" s="112" t="str">
        <f t="shared" si="29"/>
        <v xml:space="preserve"> </v>
      </c>
      <c r="S302" s="113" t="str">
        <f t="shared" si="30"/>
        <v xml:space="preserve"> </v>
      </c>
      <c r="T302" s="238" t="str">
        <f t="shared" si="31"/>
        <v xml:space="preserve"> </v>
      </c>
      <c r="U302" s="239"/>
      <c r="V302" s="240"/>
      <c r="W302" s="241"/>
      <c r="X302" s="241"/>
      <c r="Y302" s="241"/>
      <c r="Z302" s="242"/>
    </row>
    <row r="303" spans="1:26" s="114" customFormat="1" ht="20.100000000000001" customHeight="1" x14ac:dyDescent="0.25">
      <c r="A303" s="109"/>
      <c r="B303" s="110"/>
      <c r="C303" s="110"/>
      <c r="D303" s="227" t="str">
        <f t="shared" si="26"/>
        <v xml:space="preserve"> </v>
      </c>
      <c r="E303" s="228"/>
      <c r="F303" s="229" t="str">
        <f t="shared" si="28"/>
        <v xml:space="preserve"> </v>
      </c>
      <c r="G303" s="230"/>
      <c r="H303" s="231"/>
      <c r="I303" s="232" t="str">
        <f t="shared" si="27"/>
        <v xml:space="preserve"> </v>
      </c>
      <c r="J303" s="233"/>
      <c r="K303" s="111"/>
      <c r="L303" s="111"/>
      <c r="M303" s="233"/>
      <c r="N303" s="234"/>
      <c r="O303" s="235" t="str">
        <f>IF(A303="x",SUM(M$263:N303)-SUM(O$263:O302)," ")</f>
        <v xml:space="preserve"> </v>
      </c>
      <c r="P303" s="236"/>
      <c r="Q303" s="237"/>
      <c r="R303" s="112" t="str">
        <f t="shared" si="29"/>
        <v xml:space="preserve"> </v>
      </c>
      <c r="S303" s="113" t="str">
        <f t="shared" si="30"/>
        <v xml:space="preserve"> </v>
      </c>
      <c r="T303" s="238" t="str">
        <f t="shared" si="31"/>
        <v xml:space="preserve"> </v>
      </c>
      <c r="U303" s="239"/>
      <c r="V303" s="240"/>
      <c r="W303" s="241"/>
      <c r="X303" s="241"/>
      <c r="Y303" s="241"/>
      <c r="Z303" s="242"/>
    </row>
    <row r="304" spans="1:26" s="114" customFormat="1" ht="20.100000000000001" customHeight="1" thickBot="1" x14ac:dyDescent="0.3">
      <c r="A304" s="109"/>
      <c r="B304" s="110"/>
      <c r="C304" s="110"/>
      <c r="D304" s="227" t="str">
        <f t="shared" si="26"/>
        <v xml:space="preserve"> </v>
      </c>
      <c r="E304" s="228"/>
      <c r="F304" s="229" t="str">
        <f>IF(A304="x","hier Ansatzbezeichnung eingeben;  z.B. 'Personal'"," ")</f>
        <v xml:space="preserve"> </v>
      </c>
      <c r="G304" s="230"/>
      <c r="H304" s="231"/>
      <c r="I304" s="232" t="str">
        <f>IF(A304="x","hier SOLL eintragen"," ")</f>
        <v xml:space="preserve"> </v>
      </c>
      <c r="J304" s="233"/>
      <c r="K304" s="111"/>
      <c r="L304" s="111"/>
      <c r="M304" s="233"/>
      <c r="N304" s="234"/>
      <c r="O304" s="235" t="str">
        <f>IF(A304="x",SUM(M$263:N304)-SUM(O$263:O303)," ")</f>
        <v xml:space="preserve"> </v>
      </c>
      <c r="P304" s="236"/>
      <c r="Q304" s="237"/>
      <c r="R304" s="112" t="str">
        <f>IF(OR(I304=0,I304=" ",I304&gt;=O304)," ",O304-I304)</f>
        <v xml:space="preserve"> </v>
      </c>
      <c r="S304" s="113" t="str">
        <f>IF(OR(I304=0,I304=" ",I304&lt;=O304)," ",I304-O304)</f>
        <v xml:space="preserve"> </v>
      </c>
      <c r="T304" s="238" t="str">
        <f>IF(AND(R304&lt;&gt;" ",R304&gt;0),R304/I304,IF(AND(S304&lt;&gt;" ",S304&gt;0),-S304/I304," "))</f>
        <v xml:space="preserve"> </v>
      </c>
      <c r="U304" s="239"/>
      <c r="V304" s="240"/>
      <c r="W304" s="241"/>
      <c r="X304" s="241"/>
      <c r="Y304" s="241"/>
      <c r="Z304" s="242"/>
    </row>
    <row r="305" spans="1:26" s="121" customFormat="1" ht="24.95" customHeight="1" thickBot="1" x14ac:dyDescent="0.3">
      <c r="A305" s="115"/>
      <c r="B305" s="116"/>
      <c r="C305" s="117"/>
      <c r="D305" s="260" t="s">
        <v>57</v>
      </c>
      <c r="E305" s="261"/>
      <c r="F305" s="261"/>
      <c r="G305" s="261"/>
      <c r="H305" s="262"/>
      <c r="I305" s="263" t="str">
        <f>IF(SUM(I263:J304)=0," ",SUM(I263:J304))</f>
        <v xml:space="preserve"> </v>
      </c>
      <c r="J305" s="264"/>
      <c r="K305" s="118"/>
      <c r="L305" s="118"/>
      <c r="M305" s="264" t="str">
        <f>IF(SUM(M263:N304)=0," ",SUM(M263:N304))</f>
        <v xml:space="preserve"> </v>
      </c>
      <c r="N305" s="265"/>
      <c r="O305" s="266" t="str">
        <f>IF(SUM(O263:Q304)=0," ",SUM(O263:Q304))</f>
        <v xml:space="preserve"> </v>
      </c>
      <c r="P305" s="267"/>
      <c r="Q305" s="268"/>
      <c r="R305" s="119"/>
      <c r="S305" s="120"/>
      <c r="T305" s="269"/>
      <c r="U305" s="270"/>
      <c r="V305" s="271"/>
      <c r="W305" s="272"/>
      <c r="X305" s="272"/>
      <c r="Y305" s="272"/>
      <c r="Z305" s="270"/>
    </row>
    <row r="306" spans="1:26" ht="15.75" x14ac:dyDescent="0.25">
      <c r="A306" s="122" t="s">
        <v>37</v>
      </c>
      <c r="B306" s="123"/>
      <c r="C306" s="124"/>
      <c r="D306" s="125"/>
      <c r="E306" s="125"/>
      <c r="F306" s="125"/>
      <c r="G306" s="125"/>
      <c r="H306" s="125"/>
      <c r="I306" s="126"/>
      <c r="J306" s="126"/>
      <c r="K306" s="118"/>
      <c r="L306" s="118"/>
      <c r="M306" s="126"/>
      <c r="N306" s="126"/>
      <c r="O306" s="127"/>
      <c r="P306" s="127"/>
      <c r="Q306" s="127"/>
      <c r="R306" s="128"/>
      <c r="S306" s="128"/>
      <c r="T306" s="129"/>
      <c r="U306" s="129"/>
      <c r="V306" s="129"/>
      <c r="W306" s="129"/>
      <c r="X306" s="129"/>
      <c r="Y306" s="129"/>
      <c r="Z306" s="129"/>
    </row>
    <row r="307" spans="1:26" x14ac:dyDescent="0.25">
      <c r="A307" s="259" t="str">
        <f>"- 2e -"</f>
        <v>- 2e -</v>
      </c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</row>
    <row r="308" spans="1:26" s="5" customFormat="1" ht="35.1" customHeight="1" thickBot="1" x14ac:dyDescent="0.3">
      <c r="A308" s="177" t="s">
        <v>25</v>
      </c>
      <c r="B308" s="177"/>
      <c r="C308" s="177"/>
      <c r="D308" s="177"/>
      <c r="E308" s="177"/>
      <c r="F308" s="177"/>
      <c r="G308" s="177"/>
      <c r="H308" s="177"/>
      <c r="I308" s="197"/>
      <c r="J308" s="160"/>
      <c r="K308" s="160"/>
      <c r="L308" s="160"/>
      <c r="M308" s="160"/>
      <c r="N308" s="176" t="s">
        <v>25</v>
      </c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</row>
    <row r="309" spans="1:26" s="102" customFormat="1" ht="29.25" customHeight="1" x14ac:dyDescent="0.25">
      <c r="A309" s="178" t="s">
        <v>26</v>
      </c>
      <c r="B309" s="181" t="s">
        <v>3</v>
      </c>
      <c r="C309" s="184" t="s">
        <v>4</v>
      </c>
      <c r="D309" s="250" t="s">
        <v>52</v>
      </c>
      <c r="E309" s="201"/>
      <c r="F309" s="201"/>
      <c r="G309" s="201"/>
      <c r="H309" s="202"/>
      <c r="I309" s="252" t="s">
        <v>53</v>
      </c>
      <c r="J309" s="253"/>
      <c r="K309" s="159"/>
      <c r="L309" s="159"/>
      <c r="M309" s="253" t="s">
        <v>27</v>
      </c>
      <c r="N309" s="253"/>
      <c r="O309" s="253"/>
      <c r="P309" s="253"/>
      <c r="Q309" s="254"/>
      <c r="R309" s="198" t="s">
        <v>28</v>
      </c>
      <c r="S309" s="190"/>
      <c r="T309" s="190"/>
      <c r="U309" s="199"/>
      <c r="V309" s="200" t="s">
        <v>29</v>
      </c>
      <c r="W309" s="201"/>
      <c r="X309" s="201"/>
      <c r="Y309" s="201"/>
      <c r="Z309" s="202"/>
    </row>
    <row r="310" spans="1:26" s="103" customFormat="1" x14ac:dyDescent="0.2">
      <c r="A310" s="179"/>
      <c r="B310" s="182"/>
      <c r="C310" s="185"/>
      <c r="D310" s="251"/>
      <c r="E310" s="204"/>
      <c r="F310" s="204"/>
      <c r="G310" s="204"/>
      <c r="H310" s="205"/>
      <c r="I310" s="209" t="s">
        <v>11</v>
      </c>
      <c r="J310" s="210"/>
      <c r="K310" s="159"/>
      <c r="L310" s="159"/>
      <c r="M310" s="204" t="s">
        <v>11</v>
      </c>
      <c r="N310" s="204"/>
      <c r="O310" s="204"/>
      <c r="P310" s="204"/>
      <c r="Q310" s="205"/>
      <c r="R310" s="209" t="s">
        <v>11</v>
      </c>
      <c r="S310" s="211"/>
      <c r="T310" s="212" t="s">
        <v>30</v>
      </c>
      <c r="U310" s="213"/>
      <c r="V310" s="203"/>
      <c r="W310" s="204"/>
      <c r="X310" s="204"/>
      <c r="Y310" s="204"/>
      <c r="Z310" s="205"/>
    </row>
    <row r="311" spans="1:26" s="103" customFormat="1" ht="23.1" customHeight="1" x14ac:dyDescent="0.25">
      <c r="A311" s="180"/>
      <c r="B311" s="183"/>
      <c r="C311" s="186"/>
      <c r="D311" s="255" t="s">
        <v>31</v>
      </c>
      <c r="E311" s="256"/>
      <c r="F311" s="255" t="s">
        <v>32</v>
      </c>
      <c r="G311" s="257"/>
      <c r="H311" s="258"/>
      <c r="I311" s="214" t="s">
        <v>33</v>
      </c>
      <c r="J311" s="215"/>
      <c r="K311" s="102"/>
      <c r="L311" s="102"/>
      <c r="M311" s="216" t="s">
        <v>34</v>
      </c>
      <c r="N311" s="217"/>
      <c r="O311" s="218" t="s">
        <v>35</v>
      </c>
      <c r="P311" s="216"/>
      <c r="Q311" s="219"/>
      <c r="R311" s="104" t="s">
        <v>9</v>
      </c>
      <c r="S311" s="105" t="s">
        <v>10</v>
      </c>
      <c r="T311" s="222" t="str">
        <f>"+ / -"</f>
        <v>+ / -</v>
      </c>
      <c r="U311" s="223"/>
      <c r="V311" s="206"/>
      <c r="W311" s="207"/>
      <c r="X311" s="207"/>
      <c r="Y311" s="207"/>
      <c r="Z311" s="208"/>
    </row>
    <row r="312" spans="1:26" s="108" customFormat="1" ht="13.5" thickBot="1" x14ac:dyDescent="0.25">
      <c r="A312" s="106">
        <v>1</v>
      </c>
      <c r="B312" s="21">
        <v>2</v>
      </c>
      <c r="C312" s="21">
        <v>3</v>
      </c>
      <c r="D312" s="243">
        <v>4</v>
      </c>
      <c r="E312" s="244"/>
      <c r="F312" s="243">
        <v>5</v>
      </c>
      <c r="G312" s="245"/>
      <c r="H312" s="246"/>
      <c r="I312" s="247">
        <v>6</v>
      </c>
      <c r="J312" s="245"/>
      <c r="K312" s="107"/>
      <c r="L312" s="107"/>
      <c r="M312" s="245">
        <v>7</v>
      </c>
      <c r="N312" s="244"/>
      <c r="O312" s="243">
        <v>8</v>
      </c>
      <c r="P312" s="245"/>
      <c r="Q312" s="246"/>
      <c r="R312" s="106">
        <v>9</v>
      </c>
      <c r="S312" s="21">
        <v>10</v>
      </c>
      <c r="T312" s="248">
        <v>11</v>
      </c>
      <c r="U312" s="249"/>
      <c r="V312" s="224">
        <v>12</v>
      </c>
      <c r="W312" s="225"/>
      <c r="X312" s="225"/>
      <c r="Y312" s="225"/>
      <c r="Z312" s="226"/>
    </row>
    <row r="313" spans="1:26" s="121" customFormat="1" ht="24.95" customHeight="1" thickBot="1" x14ac:dyDescent="0.3">
      <c r="A313" s="115"/>
      <c r="B313" s="116"/>
      <c r="C313" s="117"/>
      <c r="D313" s="260" t="s">
        <v>38</v>
      </c>
      <c r="E313" s="261"/>
      <c r="F313" s="261"/>
      <c r="G313" s="261"/>
      <c r="H313" s="262"/>
      <c r="I313" s="263" t="str">
        <f>IF(I305=" "," ",I305)</f>
        <v xml:space="preserve"> </v>
      </c>
      <c r="J313" s="264"/>
      <c r="K313" s="118"/>
      <c r="L313" s="118"/>
      <c r="M313" s="264" t="str">
        <f>IF(M305=" "," ",M305)</f>
        <v xml:space="preserve"> </v>
      </c>
      <c r="N313" s="265"/>
      <c r="O313" s="266" t="str">
        <f>IF(O305=" "," ",O305)</f>
        <v xml:space="preserve"> </v>
      </c>
      <c r="P313" s="267"/>
      <c r="Q313" s="268"/>
      <c r="R313" s="119"/>
      <c r="S313" s="120"/>
      <c r="T313" s="269"/>
      <c r="U313" s="270"/>
      <c r="V313" s="271"/>
      <c r="W313" s="272"/>
      <c r="X313" s="272"/>
      <c r="Y313" s="272"/>
      <c r="Z313" s="270"/>
    </row>
    <row r="314" spans="1:26" s="114" customFormat="1" ht="20.100000000000001" customHeight="1" x14ac:dyDescent="0.25">
      <c r="A314" s="109"/>
      <c r="B314" s="110"/>
      <c r="C314" s="110"/>
      <c r="D314" s="227" t="str">
        <f t="shared" ref="D314:D354" si="32">IF($A314="x","Z W I S C H E N S U M M E  von Ansatz"," ")</f>
        <v xml:space="preserve"> </v>
      </c>
      <c r="E314" s="228"/>
      <c r="F314" s="229" t="str">
        <f>IF(A314="x","hier Ansatzbezeichnung eingeben;  z.B. 'Personal'"," ")</f>
        <v xml:space="preserve"> </v>
      </c>
      <c r="G314" s="230"/>
      <c r="H314" s="231"/>
      <c r="I314" s="232" t="str">
        <f>IF(A314="x","hier SOLL eintragen"," ")</f>
        <v xml:space="preserve"> </v>
      </c>
      <c r="J314" s="233"/>
      <c r="K314" s="111"/>
      <c r="L314" s="111"/>
      <c r="M314" s="233"/>
      <c r="N314" s="234"/>
      <c r="O314" s="235" t="str">
        <f>IF(A314="x",SUM(M$313:N314)-SUM(O$313:O313)," ")</f>
        <v xml:space="preserve"> </v>
      </c>
      <c r="P314" s="236"/>
      <c r="Q314" s="237"/>
      <c r="R314" s="112" t="str">
        <f>IF(OR(I314=0,I314=" ",I314&gt;=O314)," ",O314-I314)</f>
        <v xml:space="preserve"> </v>
      </c>
      <c r="S314" s="113" t="str">
        <f>IF(OR(I314=0,I314=" ",I314&lt;=O314)," ",I314-O314)</f>
        <v xml:space="preserve"> </v>
      </c>
      <c r="T314" s="238" t="str">
        <f>IF(AND(R314&lt;&gt;" ",R314&gt;0),R314/I314,IF(AND(S314&lt;&gt;" ",S314&gt;0),-S314/I314," "))</f>
        <v xml:space="preserve"> </v>
      </c>
      <c r="U314" s="239"/>
      <c r="V314" s="240"/>
      <c r="W314" s="241"/>
      <c r="X314" s="241"/>
      <c r="Y314" s="241"/>
      <c r="Z314" s="242"/>
    </row>
    <row r="315" spans="1:26" s="114" customFormat="1" ht="20.100000000000001" customHeight="1" x14ac:dyDescent="0.25">
      <c r="A315" s="109"/>
      <c r="B315" s="110"/>
      <c r="C315" s="110"/>
      <c r="D315" s="227" t="str">
        <f t="shared" si="32"/>
        <v xml:space="preserve"> </v>
      </c>
      <c r="E315" s="228"/>
      <c r="F315" s="229" t="str">
        <f>IF(A315="x","hier Ansatzbezeichnung eingeben;  z.B. 'Personal'"," ")</f>
        <v xml:space="preserve"> </v>
      </c>
      <c r="G315" s="230"/>
      <c r="H315" s="231"/>
      <c r="I315" s="232" t="str">
        <f t="shared" ref="I315:I353" si="33">IF(A315="x","hier SOLL eintragen"," ")</f>
        <v xml:space="preserve"> </v>
      </c>
      <c r="J315" s="233"/>
      <c r="K315" s="111"/>
      <c r="L315" s="111"/>
      <c r="M315" s="233"/>
      <c r="N315" s="234"/>
      <c r="O315" s="235" t="str">
        <f>IF(A315="x",SUM(M$313:N315)-SUM(O$313:O314)," ")</f>
        <v xml:space="preserve"> </v>
      </c>
      <c r="P315" s="236"/>
      <c r="Q315" s="237"/>
      <c r="R315" s="112" t="str">
        <f>IF(OR(I315=0,I315=" ",I315&gt;=O315)," ",O315-I315)</f>
        <v xml:space="preserve"> </v>
      </c>
      <c r="S315" s="113" t="str">
        <f>IF(OR(I315=0,I315=" ",I315&lt;=O315)," ",I315-O315)</f>
        <v xml:space="preserve"> </v>
      </c>
      <c r="T315" s="238" t="str">
        <f>IF(AND(R315&lt;&gt;" ",R315&gt;0),R315/I315,IF(AND(S315&lt;&gt;" ",S315&gt;0),-S315/I315," "))</f>
        <v xml:space="preserve"> </v>
      </c>
      <c r="U315" s="239"/>
      <c r="V315" s="240"/>
      <c r="W315" s="241"/>
      <c r="X315" s="241"/>
      <c r="Y315" s="241"/>
      <c r="Z315" s="242"/>
    </row>
    <row r="316" spans="1:26" s="114" customFormat="1" ht="20.100000000000001" customHeight="1" x14ac:dyDescent="0.25">
      <c r="A316" s="109"/>
      <c r="B316" s="110"/>
      <c r="C316" s="110"/>
      <c r="D316" s="227" t="str">
        <f t="shared" si="32"/>
        <v xml:space="preserve"> </v>
      </c>
      <c r="E316" s="228"/>
      <c r="F316" s="229" t="str">
        <f t="shared" ref="F316:F353" si="34">IF(A316="x","hier Ansatzbezeichnung eingeben;  z.B. 'Personal'"," ")</f>
        <v xml:space="preserve"> </v>
      </c>
      <c r="G316" s="230"/>
      <c r="H316" s="231"/>
      <c r="I316" s="232" t="str">
        <f t="shared" si="33"/>
        <v xml:space="preserve"> </v>
      </c>
      <c r="J316" s="233"/>
      <c r="K316" s="111"/>
      <c r="L316" s="111"/>
      <c r="M316" s="233"/>
      <c r="N316" s="234"/>
      <c r="O316" s="235" t="str">
        <f>IF(A316="x",SUM(M$313:N316)-SUM(O$313:O315)," ")</f>
        <v xml:space="preserve"> </v>
      </c>
      <c r="P316" s="236"/>
      <c r="Q316" s="237"/>
      <c r="R316" s="112" t="str">
        <f t="shared" ref="R316:R353" si="35">IF(OR(I316=0,I316=" ",I316&gt;=O316)," ",O316-I316)</f>
        <v xml:space="preserve"> </v>
      </c>
      <c r="S316" s="113" t="str">
        <f t="shared" ref="S316:S353" si="36">IF(OR(I316=0,I316=" ",I316&lt;=O316)," ",I316-O316)</f>
        <v xml:space="preserve"> </v>
      </c>
      <c r="T316" s="238" t="str">
        <f t="shared" ref="T316:T353" si="37">IF(AND(R316&lt;&gt;" ",R316&gt;0),R316/I316,IF(AND(S316&lt;&gt;" ",S316&gt;0),-S316/I316," "))</f>
        <v xml:space="preserve"> </v>
      </c>
      <c r="U316" s="239"/>
      <c r="V316" s="240"/>
      <c r="W316" s="241"/>
      <c r="X316" s="241"/>
      <c r="Y316" s="241"/>
      <c r="Z316" s="242"/>
    </row>
    <row r="317" spans="1:26" s="114" customFormat="1" ht="20.100000000000001" customHeight="1" x14ac:dyDescent="0.25">
      <c r="A317" s="109"/>
      <c r="B317" s="110"/>
      <c r="C317" s="110"/>
      <c r="D317" s="227" t="str">
        <f t="shared" si="32"/>
        <v xml:space="preserve"> </v>
      </c>
      <c r="E317" s="228"/>
      <c r="F317" s="229" t="str">
        <f t="shared" si="34"/>
        <v xml:space="preserve"> </v>
      </c>
      <c r="G317" s="230"/>
      <c r="H317" s="231"/>
      <c r="I317" s="232" t="str">
        <f t="shared" si="33"/>
        <v xml:space="preserve"> </v>
      </c>
      <c r="J317" s="233"/>
      <c r="K317" s="111"/>
      <c r="L317" s="111"/>
      <c r="M317" s="233"/>
      <c r="N317" s="234"/>
      <c r="O317" s="235" t="str">
        <f>IF(A317="x",SUM(M$313:N317)-SUM(O$313:O316)," ")</f>
        <v xml:space="preserve"> </v>
      </c>
      <c r="P317" s="236"/>
      <c r="Q317" s="237"/>
      <c r="R317" s="112" t="str">
        <f t="shared" si="35"/>
        <v xml:space="preserve"> </v>
      </c>
      <c r="S317" s="113" t="str">
        <f t="shared" si="36"/>
        <v xml:space="preserve"> </v>
      </c>
      <c r="T317" s="238" t="str">
        <f t="shared" si="37"/>
        <v xml:space="preserve"> </v>
      </c>
      <c r="U317" s="239"/>
      <c r="V317" s="240"/>
      <c r="W317" s="241"/>
      <c r="X317" s="241"/>
      <c r="Y317" s="241"/>
      <c r="Z317" s="242"/>
    </row>
    <row r="318" spans="1:26" s="114" customFormat="1" ht="20.100000000000001" customHeight="1" x14ac:dyDescent="0.25">
      <c r="A318" s="109"/>
      <c r="B318" s="110"/>
      <c r="C318" s="110"/>
      <c r="D318" s="227" t="str">
        <f t="shared" si="32"/>
        <v xml:space="preserve"> </v>
      </c>
      <c r="E318" s="228"/>
      <c r="F318" s="229" t="str">
        <f t="shared" si="34"/>
        <v xml:space="preserve"> </v>
      </c>
      <c r="G318" s="230"/>
      <c r="H318" s="231"/>
      <c r="I318" s="232" t="str">
        <f t="shared" si="33"/>
        <v xml:space="preserve"> </v>
      </c>
      <c r="J318" s="233"/>
      <c r="K318" s="111"/>
      <c r="L318" s="111"/>
      <c r="M318" s="233"/>
      <c r="N318" s="234"/>
      <c r="O318" s="235" t="str">
        <f>IF(A318="x",SUM(M$313:N318)-SUM(O$313:O317)," ")</f>
        <v xml:space="preserve"> </v>
      </c>
      <c r="P318" s="236"/>
      <c r="Q318" s="237"/>
      <c r="R318" s="112" t="str">
        <f t="shared" si="35"/>
        <v xml:space="preserve"> </v>
      </c>
      <c r="S318" s="113" t="str">
        <f t="shared" si="36"/>
        <v xml:space="preserve"> </v>
      </c>
      <c r="T318" s="238" t="str">
        <f t="shared" si="37"/>
        <v xml:space="preserve"> </v>
      </c>
      <c r="U318" s="239"/>
      <c r="V318" s="240"/>
      <c r="W318" s="241"/>
      <c r="X318" s="241"/>
      <c r="Y318" s="241"/>
      <c r="Z318" s="242"/>
    </row>
    <row r="319" spans="1:26" s="114" customFormat="1" ht="20.100000000000001" customHeight="1" x14ac:dyDescent="0.25">
      <c r="A319" s="109"/>
      <c r="B319" s="110"/>
      <c r="C319" s="110"/>
      <c r="D319" s="227" t="str">
        <f t="shared" si="32"/>
        <v xml:space="preserve"> </v>
      </c>
      <c r="E319" s="228"/>
      <c r="F319" s="229" t="str">
        <f t="shared" si="34"/>
        <v xml:space="preserve"> </v>
      </c>
      <c r="G319" s="230"/>
      <c r="H319" s="231"/>
      <c r="I319" s="232" t="str">
        <f t="shared" si="33"/>
        <v xml:space="preserve"> </v>
      </c>
      <c r="J319" s="233"/>
      <c r="K319" s="111"/>
      <c r="L319" s="111"/>
      <c r="M319" s="233"/>
      <c r="N319" s="234"/>
      <c r="O319" s="235" t="str">
        <f>IF(A319="x",SUM(M$313:N319)-SUM(O$313:O318)," ")</f>
        <v xml:space="preserve"> </v>
      </c>
      <c r="P319" s="236"/>
      <c r="Q319" s="237"/>
      <c r="R319" s="112" t="str">
        <f t="shared" si="35"/>
        <v xml:space="preserve"> </v>
      </c>
      <c r="S319" s="113" t="str">
        <f t="shared" si="36"/>
        <v xml:space="preserve"> </v>
      </c>
      <c r="T319" s="238" t="str">
        <f t="shared" si="37"/>
        <v xml:space="preserve"> </v>
      </c>
      <c r="U319" s="239"/>
      <c r="V319" s="240"/>
      <c r="W319" s="241"/>
      <c r="X319" s="241"/>
      <c r="Y319" s="241"/>
      <c r="Z319" s="242"/>
    </row>
    <row r="320" spans="1:26" s="114" customFormat="1" ht="20.100000000000001" customHeight="1" x14ac:dyDescent="0.25">
      <c r="A320" s="109"/>
      <c r="B320" s="110"/>
      <c r="C320" s="110"/>
      <c r="D320" s="227" t="str">
        <f t="shared" si="32"/>
        <v xml:space="preserve"> </v>
      </c>
      <c r="E320" s="228"/>
      <c r="F320" s="229" t="str">
        <f t="shared" si="34"/>
        <v xml:space="preserve"> </v>
      </c>
      <c r="G320" s="230"/>
      <c r="H320" s="231"/>
      <c r="I320" s="232" t="str">
        <f t="shared" si="33"/>
        <v xml:space="preserve"> </v>
      </c>
      <c r="J320" s="233"/>
      <c r="K320" s="111"/>
      <c r="L320" s="111"/>
      <c r="M320" s="233"/>
      <c r="N320" s="234"/>
      <c r="O320" s="235" t="str">
        <f>IF(A320="x",SUM(M$313:N320)-SUM(O$313:O319)," ")</f>
        <v xml:space="preserve"> </v>
      </c>
      <c r="P320" s="236"/>
      <c r="Q320" s="237"/>
      <c r="R320" s="112" t="str">
        <f t="shared" si="35"/>
        <v xml:space="preserve"> </v>
      </c>
      <c r="S320" s="113" t="str">
        <f t="shared" si="36"/>
        <v xml:space="preserve"> </v>
      </c>
      <c r="T320" s="238" t="str">
        <f t="shared" si="37"/>
        <v xml:space="preserve"> </v>
      </c>
      <c r="U320" s="239"/>
      <c r="V320" s="240"/>
      <c r="W320" s="241"/>
      <c r="X320" s="241"/>
      <c r="Y320" s="241"/>
      <c r="Z320" s="242"/>
    </row>
    <row r="321" spans="1:26" s="114" customFormat="1" ht="20.100000000000001" customHeight="1" x14ac:dyDescent="0.25">
      <c r="A321" s="109"/>
      <c r="B321" s="110"/>
      <c r="C321" s="110"/>
      <c r="D321" s="227" t="str">
        <f t="shared" si="32"/>
        <v xml:space="preserve"> </v>
      </c>
      <c r="E321" s="228"/>
      <c r="F321" s="229" t="str">
        <f t="shared" si="34"/>
        <v xml:space="preserve"> </v>
      </c>
      <c r="G321" s="230"/>
      <c r="H321" s="231"/>
      <c r="I321" s="232" t="str">
        <f t="shared" si="33"/>
        <v xml:space="preserve"> </v>
      </c>
      <c r="J321" s="233"/>
      <c r="K321" s="111"/>
      <c r="L321" s="111"/>
      <c r="M321" s="233"/>
      <c r="N321" s="234"/>
      <c r="O321" s="235" t="str">
        <f>IF(A321="x",SUM(M$313:N321)-SUM(O$313:O320)," ")</f>
        <v xml:space="preserve"> </v>
      </c>
      <c r="P321" s="236"/>
      <c r="Q321" s="237"/>
      <c r="R321" s="112" t="str">
        <f t="shared" si="35"/>
        <v xml:space="preserve"> </v>
      </c>
      <c r="S321" s="113" t="str">
        <f t="shared" si="36"/>
        <v xml:space="preserve"> </v>
      </c>
      <c r="T321" s="238" t="str">
        <f t="shared" si="37"/>
        <v xml:space="preserve"> </v>
      </c>
      <c r="U321" s="239"/>
      <c r="V321" s="240"/>
      <c r="W321" s="241"/>
      <c r="X321" s="241"/>
      <c r="Y321" s="241"/>
      <c r="Z321" s="242"/>
    </row>
    <row r="322" spans="1:26" s="114" customFormat="1" ht="20.100000000000001" customHeight="1" x14ac:dyDescent="0.25">
      <c r="A322" s="109"/>
      <c r="B322" s="110"/>
      <c r="C322" s="110"/>
      <c r="D322" s="227" t="str">
        <f t="shared" si="32"/>
        <v xml:space="preserve"> </v>
      </c>
      <c r="E322" s="228"/>
      <c r="F322" s="229" t="str">
        <f t="shared" si="34"/>
        <v xml:space="preserve"> </v>
      </c>
      <c r="G322" s="230"/>
      <c r="H322" s="231"/>
      <c r="I322" s="232" t="str">
        <f t="shared" si="33"/>
        <v xml:space="preserve"> </v>
      </c>
      <c r="J322" s="233"/>
      <c r="K322" s="111"/>
      <c r="L322" s="111"/>
      <c r="M322" s="233"/>
      <c r="N322" s="234"/>
      <c r="O322" s="235" t="str">
        <f>IF(A322="x",SUM(M$313:N322)-SUM(O$313:O321)," ")</f>
        <v xml:space="preserve"> </v>
      </c>
      <c r="P322" s="236"/>
      <c r="Q322" s="237"/>
      <c r="R322" s="112" t="str">
        <f t="shared" si="35"/>
        <v xml:space="preserve"> </v>
      </c>
      <c r="S322" s="113" t="str">
        <f t="shared" si="36"/>
        <v xml:space="preserve"> </v>
      </c>
      <c r="T322" s="238" t="str">
        <f t="shared" si="37"/>
        <v xml:space="preserve"> </v>
      </c>
      <c r="U322" s="239"/>
      <c r="V322" s="240"/>
      <c r="W322" s="241"/>
      <c r="X322" s="241"/>
      <c r="Y322" s="241"/>
      <c r="Z322" s="242"/>
    </row>
    <row r="323" spans="1:26" s="114" customFormat="1" ht="20.100000000000001" customHeight="1" x14ac:dyDescent="0.25">
      <c r="A323" s="109"/>
      <c r="B323" s="110"/>
      <c r="C323" s="110"/>
      <c r="D323" s="227" t="str">
        <f t="shared" si="32"/>
        <v xml:space="preserve"> </v>
      </c>
      <c r="E323" s="228"/>
      <c r="F323" s="229" t="str">
        <f t="shared" si="34"/>
        <v xml:space="preserve"> </v>
      </c>
      <c r="G323" s="230"/>
      <c r="H323" s="231"/>
      <c r="I323" s="232" t="str">
        <f t="shared" si="33"/>
        <v xml:space="preserve"> </v>
      </c>
      <c r="J323" s="233"/>
      <c r="K323" s="111"/>
      <c r="L323" s="111"/>
      <c r="M323" s="233"/>
      <c r="N323" s="234"/>
      <c r="O323" s="235" t="str">
        <f>IF(A323="x",SUM(M$313:N323)-SUM(O$313:O322)," ")</f>
        <v xml:space="preserve"> </v>
      </c>
      <c r="P323" s="236"/>
      <c r="Q323" s="237"/>
      <c r="R323" s="112" t="str">
        <f t="shared" si="35"/>
        <v xml:space="preserve"> </v>
      </c>
      <c r="S323" s="113" t="str">
        <f t="shared" si="36"/>
        <v xml:space="preserve"> </v>
      </c>
      <c r="T323" s="238" t="str">
        <f t="shared" si="37"/>
        <v xml:space="preserve"> </v>
      </c>
      <c r="U323" s="239"/>
      <c r="V323" s="240"/>
      <c r="W323" s="241"/>
      <c r="X323" s="241"/>
      <c r="Y323" s="241"/>
      <c r="Z323" s="242"/>
    </row>
    <row r="324" spans="1:26" s="114" customFormat="1" ht="20.100000000000001" customHeight="1" x14ac:dyDescent="0.25">
      <c r="A324" s="109"/>
      <c r="B324" s="110"/>
      <c r="C324" s="110"/>
      <c r="D324" s="227" t="str">
        <f t="shared" si="32"/>
        <v xml:space="preserve"> </v>
      </c>
      <c r="E324" s="228"/>
      <c r="F324" s="229" t="str">
        <f t="shared" si="34"/>
        <v xml:space="preserve"> </v>
      </c>
      <c r="G324" s="230"/>
      <c r="H324" s="231"/>
      <c r="I324" s="232" t="str">
        <f t="shared" si="33"/>
        <v xml:space="preserve"> </v>
      </c>
      <c r="J324" s="233"/>
      <c r="K324" s="111"/>
      <c r="L324" s="111"/>
      <c r="M324" s="233"/>
      <c r="N324" s="234"/>
      <c r="O324" s="235" t="str">
        <f>IF(A324="x",SUM(M$313:N324)-SUM(O$313:O323)," ")</f>
        <v xml:space="preserve"> </v>
      </c>
      <c r="P324" s="236"/>
      <c r="Q324" s="237"/>
      <c r="R324" s="112" t="str">
        <f t="shared" si="35"/>
        <v xml:space="preserve"> </v>
      </c>
      <c r="S324" s="113" t="str">
        <f t="shared" si="36"/>
        <v xml:space="preserve"> </v>
      </c>
      <c r="T324" s="238" t="str">
        <f t="shared" si="37"/>
        <v xml:space="preserve"> </v>
      </c>
      <c r="U324" s="239"/>
      <c r="V324" s="240"/>
      <c r="W324" s="241"/>
      <c r="X324" s="241"/>
      <c r="Y324" s="241"/>
      <c r="Z324" s="242"/>
    </row>
    <row r="325" spans="1:26" s="114" customFormat="1" ht="20.100000000000001" customHeight="1" x14ac:dyDescent="0.25">
      <c r="A325" s="109"/>
      <c r="B325" s="110"/>
      <c r="C325" s="110"/>
      <c r="D325" s="227" t="str">
        <f t="shared" si="32"/>
        <v xml:space="preserve"> </v>
      </c>
      <c r="E325" s="228"/>
      <c r="F325" s="229" t="str">
        <f t="shared" si="34"/>
        <v xml:space="preserve"> </v>
      </c>
      <c r="G325" s="230"/>
      <c r="H325" s="231"/>
      <c r="I325" s="232" t="str">
        <f t="shared" si="33"/>
        <v xml:space="preserve"> </v>
      </c>
      <c r="J325" s="233"/>
      <c r="K325" s="111"/>
      <c r="L325" s="111"/>
      <c r="M325" s="233"/>
      <c r="N325" s="234"/>
      <c r="O325" s="235" t="str">
        <f>IF(A325="x",SUM(M$313:N325)-SUM(O$313:O324)," ")</f>
        <v xml:space="preserve"> </v>
      </c>
      <c r="P325" s="236"/>
      <c r="Q325" s="237"/>
      <c r="R325" s="112" t="str">
        <f t="shared" si="35"/>
        <v xml:space="preserve"> </v>
      </c>
      <c r="S325" s="113" t="str">
        <f t="shared" si="36"/>
        <v xml:space="preserve"> </v>
      </c>
      <c r="T325" s="238" t="str">
        <f t="shared" si="37"/>
        <v xml:space="preserve"> </v>
      </c>
      <c r="U325" s="239"/>
      <c r="V325" s="240"/>
      <c r="W325" s="241"/>
      <c r="X325" s="241"/>
      <c r="Y325" s="241"/>
      <c r="Z325" s="242"/>
    </row>
    <row r="326" spans="1:26" s="114" customFormat="1" ht="20.100000000000001" customHeight="1" x14ac:dyDescent="0.25">
      <c r="A326" s="109"/>
      <c r="B326" s="110"/>
      <c r="C326" s="110"/>
      <c r="D326" s="227" t="str">
        <f t="shared" si="32"/>
        <v xml:space="preserve"> </v>
      </c>
      <c r="E326" s="228"/>
      <c r="F326" s="229" t="str">
        <f t="shared" si="34"/>
        <v xml:space="preserve"> </v>
      </c>
      <c r="G326" s="230"/>
      <c r="H326" s="231"/>
      <c r="I326" s="232" t="str">
        <f t="shared" si="33"/>
        <v xml:space="preserve"> </v>
      </c>
      <c r="J326" s="233"/>
      <c r="K326" s="111"/>
      <c r="L326" s="111"/>
      <c r="M326" s="233"/>
      <c r="N326" s="234"/>
      <c r="O326" s="235" t="str">
        <f>IF(A326="x",SUM(M$313:N326)-SUM(O$313:O325)," ")</f>
        <v xml:space="preserve"> </v>
      </c>
      <c r="P326" s="236"/>
      <c r="Q326" s="237"/>
      <c r="R326" s="112" t="str">
        <f t="shared" si="35"/>
        <v xml:space="preserve"> </v>
      </c>
      <c r="S326" s="113" t="str">
        <f t="shared" si="36"/>
        <v xml:space="preserve"> </v>
      </c>
      <c r="T326" s="238" t="str">
        <f t="shared" si="37"/>
        <v xml:space="preserve"> </v>
      </c>
      <c r="U326" s="239"/>
      <c r="V326" s="240"/>
      <c r="W326" s="241"/>
      <c r="X326" s="241"/>
      <c r="Y326" s="241"/>
      <c r="Z326" s="242"/>
    </row>
    <row r="327" spans="1:26" s="114" customFormat="1" ht="20.100000000000001" customHeight="1" x14ac:dyDescent="0.25">
      <c r="A327" s="109"/>
      <c r="B327" s="110"/>
      <c r="C327" s="110"/>
      <c r="D327" s="227" t="str">
        <f t="shared" si="32"/>
        <v xml:space="preserve"> </v>
      </c>
      <c r="E327" s="228"/>
      <c r="F327" s="229" t="str">
        <f t="shared" si="34"/>
        <v xml:space="preserve"> </v>
      </c>
      <c r="G327" s="230"/>
      <c r="H327" s="231"/>
      <c r="I327" s="232" t="str">
        <f t="shared" si="33"/>
        <v xml:space="preserve"> </v>
      </c>
      <c r="J327" s="233"/>
      <c r="K327" s="111"/>
      <c r="L327" s="111"/>
      <c r="M327" s="233"/>
      <c r="N327" s="234"/>
      <c r="O327" s="235" t="str">
        <f>IF(A327="x",SUM(M$313:N327)-SUM(O$313:O326)," ")</f>
        <v xml:space="preserve"> </v>
      </c>
      <c r="P327" s="236"/>
      <c r="Q327" s="237"/>
      <c r="R327" s="112" t="str">
        <f t="shared" si="35"/>
        <v xml:space="preserve"> </v>
      </c>
      <c r="S327" s="113" t="str">
        <f t="shared" si="36"/>
        <v xml:space="preserve"> </v>
      </c>
      <c r="T327" s="238" t="str">
        <f t="shared" si="37"/>
        <v xml:space="preserve"> </v>
      </c>
      <c r="U327" s="239"/>
      <c r="V327" s="240"/>
      <c r="W327" s="241"/>
      <c r="X327" s="241"/>
      <c r="Y327" s="241"/>
      <c r="Z327" s="242"/>
    </row>
    <row r="328" spans="1:26" s="114" customFormat="1" ht="20.100000000000001" customHeight="1" x14ac:dyDescent="0.25">
      <c r="A328" s="109"/>
      <c r="B328" s="110"/>
      <c r="C328" s="110"/>
      <c r="D328" s="227" t="str">
        <f t="shared" si="32"/>
        <v xml:space="preserve"> </v>
      </c>
      <c r="E328" s="228"/>
      <c r="F328" s="229" t="str">
        <f t="shared" si="34"/>
        <v xml:space="preserve"> </v>
      </c>
      <c r="G328" s="230"/>
      <c r="H328" s="231"/>
      <c r="I328" s="232" t="str">
        <f t="shared" si="33"/>
        <v xml:space="preserve"> </v>
      </c>
      <c r="J328" s="233"/>
      <c r="K328" s="111"/>
      <c r="L328" s="111"/>
      <c r="M328" s="233"/>
      <c r="N328" s="234"/>
      <c r="O328" s="235" t="str">
        <f>IF(A328="x",SUM(M$313:N328)-SUM(O$313:O327)," ")</f>
        <v xml:space="preserve"> </v>
      </c>
      <c r="P328" s="236"/>
      <c r="Q328" s="237"/>
      <c r="R328" s="112" t="str">
        <f t="shared" si="35"/>
        <v xml:space="preserve"> </v>
      </c>
      <c r="S328" s="113" t="str">
        <f t="shared" si="36"/>
        <v xml:space="preserve"> </v>
      </c>
      <c r="T328" s="238" t="str">
        <f t="shared" si="37"/>
        <v xml:space="preserve"> </v>
      </c>
      <c r="U328" s="239"/>
      <c r="V328" s="240"/>
      <c r="W328" s="241"/>
      <c r="X328" s="241"/>
      <c r="Y328" s="241"/>
      <c r="Z328" s="242"/>
    </row>
    <row r="329" spans="1:26" s="114" customFormat="1" ht="20.100000000000001" customHeight="1" x14ac:dyDescent="0.25">
      <c r="A329" s="109"/>
      <c r="B329" s="110"/>
      <c r="C329" s="110"/>
      <c r="D329" s="227" t="str">
        <f t="shared" si="32"/>
        <v xml:space="preserve"> </v>
      </c>
      <c r="E329" s="228"/>
      <c r="F329" s="229" t="str">
        <f t="shared" si="34"/>
        <v xml:space="preserve"> </v>
      </c>
      <c r="G329" s="230"/>
      <c r="H329" s="231"/>
      <c r="I329" s="232" t="str">
        <f t="shared" si="33"/>
        <v xml:space="preserve"> </v>
      </c>
      <c r="J329" s="233"/>
      <c r="K329" s="111"/>
      <c r="L329" s="111"/>
      <c r="M329" s="233"/>
      <c r="N329" s="234"/>
      <c r="O329" s="235" t="str">
        <f>IF(A329="x",SUM(M$313:N329)-SUM(O$313:O328)," ")</f>
        <v xml:space="preserve"> </v>
      </c>
      <c r="P329" s="236"/>
      <c r="Q329" s="237"/>
      <c r="R329" s="112" t="str">
        <f t="shared" si="35"/>
        <v xml:space="preserve"> </v>
      </c>
      <c r="S329" s="113" t="str">
        <f t="shared" si="36"/>
        <v xml:space="preserve"> </v>
      </c>
      <c r="T329" s="238" t="str">
        <f t="shared" si="37"/>
        <v xml:space="preserve"> </v>
      </c>
      <c r="U329" s="239"/>
      <c r="V329" s="240"/>
      <c r="W329" s="241"/>
      <c r="X329" s="241"/>
      <c r="Y329" s="241"/>
      <c r="Z329" s="242"/>
    </row>
    <row r="330" spans="1:26" s="114" customFormat="1" ht="20.100000000000001" customHeight="1" x14ac:dyDescent="0.25">
      <c r="A330" s="109"/>
      <c r="B330" s="110"/>
      <c r="C330" s="110"/>
      <c r="D330" s="227" t="str">
        <f t="shared" si="32"/>
        <v xml:space="preserve"> </v>
      </c>
      <c r="E330" s="228"/>
      <c r="F330" s="229" t="str">
        <f t="shared" si="34"/>
        <v xml:space="preserve"> </v>
      </c>
      <c r="G330" s="230"/>
      <c r="H330" s="231"/>
      <c r="I330" s="232" t="str">
        <f t="shared" si="33"/>
        <v xml:space="preserve"> </v>
      </c>
      <c r="J330" s="233"/>
      <c r="K330" s="111"/>
      <c r="L330" s="111"/>
      <c r="M330" s="233"/>
      <c r="N330" s="234"/>
      <c r="O330" s="235" t="str">
        <f>IF(A330="x",SUM(M$313:N330)-SUM(O$313:O329)," ")</f>
        <v xml:space="preserve"> </v>
      </c>
      <c r="P330" s="236"/>
      <c r="Q330" s="237"/>
      <c r="R330" s="112" t="str">
        <f t="shared" si="35"/>
        <v xml:space="preserve"> </v>
      </c>
      <c r="S330" s="113" t="str">
        <f t="shared" si="36"/>
        <v xml:space="preserve"> </v>
      </c>
      <c r="T330" s="238" t="str">
        <f t="shared" si="37"/>
        <v xml:space="preserve"> </v>
      </c>
      <c r="U330" s="239"/>
      <c r="V330" s="240"/>
      <c r="W330" s="241"/>
      <c r="X330" s="241"/>
      <c r="Y330" s="241"/>
      <c r="Z330" s="242"/>
    </row>
    <row r="331" spans="1:26" s="114" customFormat="1" ht="20.100000000000001" customHeight="1" x14ac:dyDescent="0.25">
      <c r="A331" s="109"/>
      <c r="B331" s="110"/>
      <c r="C331" s="110"/>
      <c r="D331" s="227" t="str">
        <f t="shared" si="32"/>
        <v xml:space="preserve"> </v>
      </c>
      <c r="E331" s="228"/>
      <c r="F331" s="229" t="str">
        <f t="shared" si="34"/>
        <v xml:space="preserve"> </v>
      </c>
      <c r="G331" s="230"/>
      <c r="H331" s="231"/>
      <c r="I331" s="232" t="str">
        <f t="shared" si="33"/>
        <v xml:space="preserve"> </v>
      </c>
      <c r="J331" s="233"/>
      <c r="K331" s="111"/>
      <c r="L331" s="111"/>
      <c r="M331" s="233"/>
      <c r="N331" s="234"/>
      <c r="O331" s="235" t="str">
        <f>IF(A331="x",SUM(M$313:N331)-SUM(O$313:O330)," ")</f>
        <v xml:space="preserve"> </v>
      </c>
      <c r="P331" s="236"/>
      <c r="Q331" s="237"/>
      <c r="R331" s="112" t="str">
        <f t="shared" si="35"/>
        <v xml:space="preserve"> </v>
      </c>
      <c r="S331" s="113" t="str">
        <f t="shared" si="36"/>
        <v xml:space="preserve"> </v>
      </c>
      <c r="T331" s="238" t="str">
        <f t="shared" si="37"/>
        <v xml:space="preserve"> </v>
      </c>
      <c r="U331" s="239"/>
      <c r="V331" s="240"/>
      <c r="W331" s="241"/>
      <c r="X331" s="241"/>
      <c r="Y331" s="241"/>
      <c r="Z331" s="242"/>
    </row>
    <row r="332" spans="1:26" s="114" customFormat="1" ht="20.100000000000001" customHeight="1" x14ac:dyDescent="0.25">
      <c r="A332" s="109"/>
      <c r="B332" s="110"/>
      <c r="C332" s="110"/>
      <c r="D332" s="227" t="str">
        <f t="shared" si="32"/>
        <v xml:space="preserve"> </v>
      </c>
      <c r="E332" s="228"/>
      <c r="F332" s="229" t="str">
        <f t="shared" si="34"/>
        <v xml:space="preserve"> </v>
      </c>
      <c r="G332" s="230"/>
      <c r="H332" s="231"/>
      <c r="I332" s="232" t="str">
        <f t="shared" si="33"/>
        <v xml:space="preserve"> </v>
      </c>
      <c r="J332" s="233"/>
      <c r="K332" s="111"/>
      <c r="L332" s="111"/>
      <c r="M332" s="233"/>
      <c r="N332" s="234"/>
      <c r="O332" s="235" t="str">
        <f>IF(A332="x",SUM(M$313:N332)-SUM(O$313:O331)," ")</f>
        <v xml:space="preserve"> </v>
      </c>
      <c r="P332" s="236"/>
      <c r="Q332" s="237"/>
      <c r="R332" s="112" t="str">
        <f t="shared" si="35"/>
        <v xml:space="preserve"> </v>
      </c>
      <c r="S332" s="113" t="str">
        <f t="shared" si="36"/>
        <v xml:space="preserve"> </v>
      </c>
      <c r="T332" s="238" t="str">
        <f t="shared" si="37"/>
        <v xml:space="preserve"> </v>
      </c>
      <c r="U332" s="239"/>
      <c r="V332" s="240"/>
      <c r="W332" s="241"/>
      <c r="X332" s="241"/>
      <c r="Y332" s="241"/>
      <c r="Z332" s="242"/>
    </row>
    <row r="333" spans="1:26" s="114" customFormat="1" ht="20.100000000000001" customHeight="1" x14ac:dyDescent="0.25">
      <c r="A333" s="109"/>
      <c r="B333" s="110"/>
      <c r="C333" s="110"/>
      <c r="D333" s="227" t="str">
        <f t="shared" si="32"/>
        <v xml:space="preserve"> </v>
      </c>
      <c r="E333" s="228"/>
      <c r="F333" s="229" t="str">
        <f t="shared" si="34"/>
        <v xml:space="preserve"> </v>
      </c>
      <c r="G333" s="230"/>
      <c r="H333" s="231"/>
      <c r="I333" s="232" t="str">
        <f t="shared" si="33"/>
        <v xml:space="preserve"> </v>
      </c>
      <c r="J333" s="233"/>
      <c r="K333" s="111"/>
      <c r="L333" s="111"/>
      <c r="M333" s="233"/>
      <c r="N333" s="234"/>
      <c r="O333" s="235" t="str">
        <f>IF(A333="x",SUM(M$313:N333)-SUM(O$313:O332)," ")</f>
        <v xml:space="preserve"> </v>
      </c>
      <c r="P333" s="236"/>
      <c r="Q333" s="237"/>
      <c r="R333" s="112" t="str">
        <f t="shared" si="35"/>
        <v xml:space="preserve"> </v>
      </c>
      <c r="S333" s="113" t="str">
        <f t="shared" si="36"/>
        <v xml:space="preserve"> </v>
      </c>
      <c r="T333" s="238" t="str">
        <f t="shared" si="37"/>
        <v xml:space="preserve"> </v>
      </c>
      <c r="U333" s="239"/>
      <c r="V333" s="240"/>
      <c r="W333" s="241"/>
      <c r="X333" s="241"/>
      <c r="Y333" s="241"/>
      <c r="Z333" s="242"/>
    </row>
    <row r="334" spans="1:26" s="114" customFormat="1" ht="20.100000000000001" customHeight="1" x14ac:dyDescent="0.25">
      <c r="A334" s="109"/>
      <c r="B334" s="110"/>
      <c r="C334" s="110"/>
      <c r="D334" s="227" t="str">
        <f t="shared" si="32"/>
        <v xml:space="preserve"> </v>
      </c>
      <c r="E334" s="228"/>
      <c r="F334" s="229" t="str">
        <f t="shared" si="34"/>
        <v xml:space="preserve"> </v>
      </c>
      <c r="G334" s="230"/>
      <c r="H334" s="231"/>
      <c r="I334" s="232" t="str">
        <f t="shared" si="33"/>
        <v xml:space="preserve"> </v>
      </c>
      <c r="J334" s="233"/>
      <c r="K334" s="111"/>
      <c r="L334" s="111"/>
      <c r="M334" s="233"/>
      <c r="N334" s="234"/>
      <c r="O334" s="235" t="str">
        <f>IF(A334="x",SUM(M$313:N334)-SUM(O$313:O333)," ")</f>
        <v xml:space="preserve"> </v>
      </c>
      <c r="P334" s="236"/>
      <c r="Q334" s="237"/>
      <c r="R334" s="112" t="str">
        <f t="shared" si="35"/>
        <v xml:space="preserve"> </v>
      </c>
      <c r="S334" s="113" t="str">
        <f t="shared" si="36"/>
        <v xml:space="preserve"> </v>
      </c>
      <c r="T334" s="238" t="str">
        <f t="shared" si="37"/>
        <v xml:space="preserve"> </v>
      </c>
      <c r="U334" s="239"/>
      <c r="V334" s="240"/>
      <c r="W334" s="241"/>
      <c r="X334" s="241"/>
      <c r="Y334" s="241"/>
      <c r="Z334" s="242"/>
    </row>
    <row r="335" spans="1:26" s="114" customFormat="1" ht="20.100000000000001" customHeight="1" x14ac:dyDescent="0.25">
      <c r="A335" s="109"/>
      <c r="B335" s="110"/>
      <c r="C335" s="110"/>
      <c r="D335" s="227" t="str">
        <f t="shared" si="32"/>
        <v xml:space="preserve"> </v>
      </c>
      <c r="E335" s="228"/>
      <c r="F335" s="229" t="str">
        <f t="shared" si="34"/>
        <v xml:space="preserve"> </v>
      </c>
      <c r="G335" s="230"/>
      <c r="H335" s="231"/>
      <c r="I335" s="232" t="str">
        <f t="shared" si="33"/>
        <v xml:space="preserve"> </v>
      </c>
      <c r="J335" s="233"/>
      <c r="K335" s="111"/>
      <c r="L335" s="111"/>
      <c r="M335" s="233"/>
      <c r="N335" s="234"/>
      <c r="O335" s="235" t="str">
        <f>IF(A335="x",SUM(M$313:N335)-SUM(O$313:O334)," ")</f>
        <v xml:space="preserve"> </v>
      </c>
      <c r="P335" s="236"/>
      <c r="Q335" s="237"/>
      <c r="R335" s="112" t="str">
        <f t="shared" si="35"/>
        <v xml:space="preserve"> </v>
      </c>
      <c r="S335" s="113" t="str">
        <f t="shared" si="36"/>
        <v xml:space="preserve"> </v>
      </c>
      <c r="T335" s="238" t="str">
        <f t="shared" si="37"/>
        <v xml:space="preserve"> </v>
      </c>
      <c r="U335" s="239"/>
      <c r="V335" s="240"/>
      <c r="W335" s="241"/>
      <c r="X335" s="241"/>
      <c r="Y335" s="241"/>
      <c r="Z335" s="242"/>
    </row>
    <row r="336" spans="1:26" s="114" customFormat="1" ht="20.100000000000001" customHeight="1" x14ac:dyDescent="0.25">
      <c r="A336" s="109"/>
      <c r="B336" s="110"/>
      <c r="C336" s="110"/>
      <c r="D336" s="227" t="str">
        <f t="shared" si="32"/>
        <v xml:space="preserve"> </v>
      </c>
      <c r="E336" s="228"/>
      <c r="F336" s="229" t="str">
        <f t="shared" si="34"/>
        <v xml:space="preserve"> </v>
      </c>
      <c r="G336" s="230"/>
      <c r="H336" s="231"/>
      <c r="I336" s="232" t="str">
        <f t="shared" si="33"/>
        <v xml:space="preserve"> </v>
      </c>
      <c r="J336" s="233"/>
      <c r="K336" s="111"/>
      <c r="L336" s="111"/>
      <c r="M336" s="233"/>
      <c r="N336" s="234"/>
      <c r="O336" s="235" t="str">
        <f>IF(A336="x",SUM(M$313:N336)-SUM(O$313:O335)," ")</f>
        <v xml:space="preserve"> </v>
      </c>
      <c r="P336" s="236"/>
      <c r="Q336" s="237"/>
      <c r="R336" s="112" t="str">
        <f t="shared" si="35"/>
        <v xml:space="preserve"> </v>
      </c>
      <c r="S336" s="113" t="str">
        <f t="shared" si="36"/>
        <v xml:space="preserve"> </v>
      </c>
      <c r="T336" s="238" t="str">
        <f t="shared" si="37"/>
        <v xml:space="preserve"> </v>
      </c>
      <c r="U336" s="239"/>
      <c r="V336" s="240"/>
      <c r="W336" s="241"/>
      <c r="X336" s="241"/>
      <c r="Y336" s="241"/>
      <c r="Z336" s="242"/>
    </row>
    <row r="337" spans="1:26" s="114" customFormat="1" ht="20.100000000000001" customHeight="1" x14ac:dyDescent="0.25">
      <c r="A337" s="109"/>
      <c r="B337" s="110"/>
      <c r="C337" s="110"/>
      <c r="D337" s="227" t="str">
        <f t="shared" si="32"/>
        <v xml:space="preserve"> </v>
      </c>
      <c r="E337" s="228"/>
      <c r="F337" s="229" t="str">
        <f t="shared" si="34"/>
        <v xml:space="preserve"> </v>
      </c>
      <c r="G337" s="230"/>
      <c r="H337" s="231"/>
      <c r="I337" s="232" t="str">
        <f t="shared" si="33"/>
        <v xml:space="preserve"> </v>
      </c>
      <c r="J337" s="233"/>
      <c r="K337" s="111"/>
      <c r="L337" s="111"/>
      <c r="M337" s="233"/>
      <c r="N337" s="234"/>
      <c r="O337" s="235" t="str">
        <f>IF(A337="x",SUM(M$313:N337)-SUM(O$313:O336)," ")</f>
        <v xml:space="preserve"> </v>
      </c>
      <c r="P337" s="236"/>
      <c r="Q337" s="237"/>
      <c r="R337" s="112" t="str">
        <f t="shared" si="35"/>
        <v xml:space="preserve"> </v>
      </c>
      <c r="S337" s="113" t="str">
        <f t="shared" si="36"/>
        <v xml:space="preserve"> </v>
      </c>
      <c r="T337" s="238" t="str">
        <f t="shared" si="37"/>
        <v xml:space="preserve"> </v>
      </c>
      <c r="U337" s="239"/>
      <c r="V337" s="240"/>
      <c r="W337" s="241"/>
      <c r="X337" s="241"/>
      <c r="Y337" s="241"/>
      <c r="Z337" s="242"/>
    </row>
    <row r="338" spans="1:26" s="114" customFormat="1" ht="20.100000000000001" customHeight="1" x14ac:dyDescent="0.25">
      <c r="A338" s="109"/>
      <c r="B338" s="110"/>
      <c r="C338" s="110"/>
      <c r="D338" s="227" t="str">
        <f t="shared" si="32"/>
        <v xml:space="preserve"> </v>
      </c>
      <c r="E338" s="228"/>
      <c r="F338" s="229" t="str">
        <f t="shared" si="34"/>
        <v xml:space="preserve"> </v>
      </c>
      <c r="G338" s="230"/>
      <c r="H338" s="231"/>
      <c r="I338" s="232" t="str">
        <f t="shared" si="33"/>
        <v xml:space="preserve"> </v>
      </c>
      <c r="J338" s="233"/>
      <c r="K338" s="111"/>
      <c r="L338" s="111"/>
      <c r="M338" s="233"/>
      <c r="N338" s="234"/>
      <c r="O338" s="235" t="str">
        <f>IF(A338="x",SUM(M$313:N338)-SUM(O$313:O337)," ")</f>
        <v xml:space="preserve"> </v>
      </c>
      <c r="P338" s="236"/>
      <c r="Q338" s="237"/>
      <c r="R338" s="112" t="str">
        <f t="shared" si="35"/>
        <v xml:space="preserve"> </v>
      </c>
      <c r="S338" s="113" t="str">
        <f t="shared" si="36"/>
        <v xml:space="preserve"> </v>
      </c>
      <c r="T338" s="238" t="str">
        <f t="shared" si="37"/>
        <v xml:space="preserve"> </v>
      </c>
      <c r="U338" s="239"/>
      <c r="V338" s="240"/>
      <c r="W338" s="241"/>
      <c r="X338" s="241"/>
      <c r="Y338" s="241"/>
      <c r="Z338" s="242"/>
    </row>
    <row r="339" spans="1:26" s="114" customFormat="1" ht="20.100000000000001" customHeight="1" x14ac:dyDescent="0.25">
      <c r="A339" s="109"/>
      <c r="B339" s="110"/>
      <c r="C339" s="110"/>
      <c r="D339" s="227" t="str">
        <f t="shared" si="32"/>
        <v xml:space="preserve"> </v>
      </c>
      <c r="E339" s="228"/>
      <c r="F339" s="229" t="str">
        <f t="shared" si="34"/>
        <v xml:space="preserve"> </v>
      </c>
      <c r="G339" s="230"/>
      <c r="H339" s="231"/>
      <c r="I339" s="232" t="str">
        <f t="shared" si="33"/>
        <v xml:space="preserve"> </v>
      </c>
      <c r="J339" s="233"/>
      <c r="K339" s="111"/>
      <c r="L339" s="111"/>
      <c r="M339" s="233"/>
      <c r="N339" s="234"/>
      <c r="O339" s="235" t="str">
        <f>IF(A339="x",SUM(M$313:N339)-SUM(O$313:O338)," ")</f>
        <v xml:space="preserve"> </v>
      </c>
      <c r="P339" s="236"/>
      <c r="Q339" s="237"/>
      <c r="R339" s="112" t="str">
        <f t="shared" si="35"/>
        <v xml:space="preserve"> </v>
      </c>
      <c r="S339" s="113" t="str">
        <f t="shared" si="36"/>
        <v xml:space="preserve"> </v>
      </c>
      <c r="T339" s="238" t="str">
        <f t="shared" si="37"/>
        <v xml:space="preserve"> </v>
      </c>
      <c r="U339" s="239"/>
      <c r="V339" s="240"/>
      <c r="W339" s="241"/>
      <c r="X339" s="241"/>
      <c r="Y339" s="241"/>
      <c r="Z339" s="242"/>
    </row>
    <row r="340" spans="1:26" s="114" customFormat="1" ht="20.100000000000001" customHeight="1" x14ac:dyDescent="0.25">
      <c r="A340" s="109"/>
      <c r="B340" s="110"/>
      <c r="C340" s="110"/>
      <c r="D340" s="227" t="str">
        <f t="shared" si="32"/>
        <v xml:space="preserve"> </v>
      </c>
      <c r="E340" s="228"/>
      <c r="F340" s="229" t="str">
        <f t="shared" si="34"/>
        <v xml:space="preserve"> </v>
      </c>
      <c r="G340" s="230"/>
      <c r="H340" s="231"/>
      <c r="I340" s="232" t="str">
        <f t="shared" si="33"/>
        <v xml:space="preserve"> </v>
      </c>
      <c r="J340" s="233"/>
      <c r="K340" s="111"/>
      <c r="L340" s="111"/>
      <c r="M340" s="233"/>
      <c r="N340" s="234"/>
      <c r="O340" s="235" t="str">
        <f>IF(A340="x",SUM(M$313:N340)-SUM(O$313:O339)," ")</f>
        <v xml:space="preserve"> </v>
      </c>
      <c r="P340" s="236"/>
      <c r="Q340" s="237"/>
      <c r="R340" s="112" t="str">
        <f t="shared" si="35"/>
        <v xml:space="preserve"> </v>
      </c>
      <c r="S340" s="113" t="str">
        <f t="shared" si="36"/>
        <v xml:space="preserve"> </v>
      </c>
      <c r="T340" s="238" t="str">
        <f t="shared" si="37"/>
        <v xml:space="preserve"> </v>
      </c>
      <c r="U340" s="239"/>
      <c r="V340" s="240"/>
      <c r="W340" s="241"/>
      <c r="X340" s="241"/>
      <c r="Y340" s="241"/>
      <c r="Z340" s="242"/>
    </row>
    <row r="341" spans="1:26" s="114" customFormat="1" ht="20.100000000000001" customHeight="1" x14ac:dyDescent="0.25">
      <c r="A341" s="109"/>
      <c r="B341" s="110"/>
      <c r="C341" s="110"/>
      <c r="D341" s="227" t="str">
        <f t="shared" si="32"/>
        <v xml:space="preserve"> </v>
      </c>
      <c r="E341" s="228"/>
      <c r="F341" s="229" t="str">
        <f t="shared" si="34"/>
        <v xml:space="preserve"> </v>
      </c>
      <c r="G341" s="230"/>
      <c r="H341" s="231"/>
      <c r="I341" s="232" t="str">
        <f t="shared" si="33"/>
        <v xml:space="preserve"> </v>
      </c>
      <c r="J341" s="233"/>
      <c r="K341" s="111"/>
      <c r="L341" s="111"/>
      <c r="M341" s="233"/>
      <c r="N341" s="234"/>
      <c r="O341" s="235" t="str">
        <f>IF(A341="x",SUM(M$313:N341)-SUM(O$313:O340)," ")</f>
        <v xml:space="preserve"> </v>
      </c>
      <c r="P341" s="236"/>
      <c r="Q341" s="237"/>
      <c r="R341" s="112" t="str">
        <f t="shared" si="35"/>
        <v xml:space="preserve"> </v>
      </c>
      <c r="S341" s="113" t="str">
        <f t="shared" si="36"/>
        <v xml:space="preserve"> </v>
      </c>
      <c r="T341" s="238" t="str">
        <f t="shared" si="37"/>
        <v xml:space="preserve"> </v>
      </c>
      <c r="U341" s="239"/>
      <c r="V341" s="240"/>
      <c r="W341" s="241"/>
      <c r="X341" s="241"/>
      <c r="Y341" s="241"/>
      <c r="Z341" s="242"/>
    </row>
    <row r="342" spans="1:26" s="114" customFormat="1" ht="20.100000000000001" customHeight="1" x14ac:dyDescent="0.25">
      <c r="A342" s="109"/>
      <c r="B342" s="110"/>
      <c r="C342" s="110"/>
      <c r="D342" s="227" t="str">
        <f t="shared" si="32"/>
        <v xml:space="preserve"> </v>
      </c>
      <c r="E342" s="228"/>
      <c r="F342" s="229" t="str">
        <f t="shared" si="34"/>
        <v xml:space="preserve"> </v>
      </c>
      <c r="G342" s="230"/>
      <c r="H342" s="231"/>
      <c r="I342" s="232" t="str">
        <f t="shared" si="33"/>
        <v xml:space="preserve"> </v>
      </c>
      <c r="J342" s="233"/>
      <c r="K342" s="111"/>
      <c r="L342" s="111"/>
      <c r="M342" s="233"/>
      <c r="N342" s="234"/>
      <c r="O342" s="235" t="str">
        <f>IF(A342="x",SUM(M$313:N342)-SUM(O$313:O341)," ")</f>
        <v xml:space="preserve"> </v>
      </c>
      <c r="P342" s="236"/>
      <c r="Q342" s="237"/>
      <c r="R342" s="112" t="str">
        <f t="shared" si="35"/>
        <v xml:space="preserve"> </v>
      </c>
      <c r="S342" s="113" t="str">
        <f t="shared" si="36"/>
        <v xml:space="preserve"> </v>
      </c>
      <c r="T342" s="238" t="str">
        <f t="shared" si="37"/>
        <v xml:space="preserve"> </v>
      </c>
      <c r="U342" s="239"/>
      <c r="V342" s="240"/>
      <c r="W342" s="241"/>
      <c r="X342" s="241"/>
      <c r="Y342" s="241"/>
      <c r="Z342" s="242"/>
    </row>
    <row r="343" spans="1:26" s="114" customFormat="1" ht="20.100000000000001" customHeight="1" x14ac:dyDescent="0.25">
      <c r="A343" s="109"/>
      <c r="B343" s="110"/>
      <c r="C343" s="110"/>
      <c r="D343" s="227" t="str">
        <f t="shared" si="32"/>
        <v xml:space="preserve"> </v>
      </c>
      <c r="E343" s="228"/>
      <c r="F343" s="229" t="str">
        <f t="shared" si="34"/>
        <v xml:space="preserve"> </v>
      </c>
      <c r="G343" s="230"/>
      <c r="H343" s="231"/>
      <c r="I343" s="232" t="str">
        <f t="shared" si="33"/>
        <v xml:space="preserve"> </v>
      </c>
      <c r="J343" s="233"/>
      <c r="K343" s="111"/>
      <c r="L343" s="111"/>
      <c r="M343" s="233"/>
      <c r="N343" s="234"/>
      <c r="O343" s="235" t="str">
        <f>IF(A343="x",SUM(M$313:N343)-SUM(O$313:O342)," ")</f>
        <v xml:space="preserve"> </v>
      </c>
      <c r="P343" s="236"/>
      <c r="Q343" s="237"/>
      <c r="R343" s="112" t="str">
        <f t="shared" si="35"/>
        <v xml:space="preserve"> </v>
      </c>
      <c r="S343" s="113" t="str">
        <f t="shared" si="36"/>
        <v xml:space="preserve"> </v>
      </c>
      <c r="T343" s="238" t="str">
        <f t="shared" si="37"/>
        <v xml:space="preserve"> </v>
      </c>
      <c r="U343" s="239"/>
      <c r="V343" s="240"/>
      <c r="W343" s="241"/>
      <c r="X343" s="241"/>
      <c r="Y343" s="241"/>
      <c r="Z343" s="242"/>
    </row>
    <row r="344" spans="1:26" s="114" customFormat="1" ht="20.100000000000001" customHeight="1" x14ac:dyDescent="0.25">
      <c r="A344" s="109"/>
      <c r="B344" s="110"/>
      <c r="C344" s="110"/>
      <c r="D344" s="227" t="str">
        <f t="shared" si="32"/>
        <v xml:space="preserve"> </v>
      </c>
      <c r="E344" s="228"/>
      <c r="F344" s="229" t="str">
        <f t="shared" si="34"/>
        <v xml:space="preserve"> </v>
      </c>
      <c r="G344" s="230"/>
      <c r="H344" s="231"/>
      <c r="I344" s="232" t="str">
        <f t="shared" si="33"/>
        <v xml:space="preserve"> </v>
      </c>
      <c r="J344" s="233"/>
      <c r="K344" s="111"/>
      <c r="L344" s="111"/>
      <c r="M344" s="233"/>
      <c r="N344" s="234"/>
      <c r="O344" s="235" t="str">
        <f>IF(A344="x",SUM(M$313:N344)-SUM(O$313:O343)," ")</f>
        <v xml:space="preserve"> </v>
      </c>
      <c r="P344" s="236"/>
      <c r="Q344" s="237"/>
      <c r="R344" s="112" t="str">
        <f t="shared" si="35"/>
        <v xml:space="preserve"> </v>
      </c>
      <c r="S344" s="113" t="str">
        <f t="shared" si="36"/>
        <v xml:space="preserve"> </v>
      </c>
      <c r="T344" s="238" t="str">
        <f t="shared" si="37"/>
        <v xml:space="preserve"> </v>
      </c>
      <c r="U344" s="239"/>
      <c r="V344" s="240"/>
      <c r="W344" s="241"/>
      <c r="X344" s="241"/>
      <c r="Y344" s="241"/>
      <c r="Z344" s="242"/>
    </row>
    <row r="345" spans="1:26" s="114" customFormat="1" ht="20.100000000000001" customHeight="1" x14ac:dyDescent="0.25">
      <c r="A345" s="109"/>
      <c r="B345" s="110"/>
      <c r="C345" s="110"/>
      <c r="D345" s="227" t="str">
        <f t="shared" si="32"/>
        <v xml:space="preserve"> </v>
      </c>
      <c r="E345" s="228"/>
      <c r="F345" s="229" t="str">
        <f t="shared" si="34"/>
        <v xml:space="preserve"> </v>
      </c>
      <c r="G345" s="230"/>
      <c r="H345" s="231"/>
      <c r="I345" s="232" t="str">
        <f t="shared" si="33"/>
        <v xml:space="preserve"> </v>
      </c>
      <c r="J345" s="233"/>
      <c r="K345" s="111"/>
      <c r="L345" s="111"/>
      <c r="M345" s="233"/>
      <c r="N345" s="234"/>
      <c r="O345" s="235" t="str">
        <f>IF(A345="x",SUM(M$313:N345)-SUM(O$313:O344)," ")</f>
        <v xml:space="preserve"> </v>
      </c>
      <c r="P345" s="236"/>
      <c r="Q345" s="237"/>
      <c r="R345" s="112" t="str">
        <f t="shared" si="35"/>
        <v xml:space="preserve"> </v>
      </c>
      <c r="S345" s="113" t="str">
        <f t="shared" si="36"/>
        <v xml:space="preserve"> </v>
      </c>
      <c r="T345" s="238" t="str">
        <f t="shared" si="37"/>
        <v xml:space="preserve"> </v>
      </c>
      <c r="U345" s="239"/>
      <c r="V345" s="240"/>
      <c r="W345" s="241"/>
      <c r="X345" s="241"/>
      <c r="Y345" s="241"/>
      <c r="Z345" s="242"/>
    </row>
    <row r="346" spans="1:26" s="114" customFormat="1" ht="20.100000000000001" customHeight="1" x14ac:dyDescent="0.25">
      <c r="A346" s="109"/>
      <c r="B346" s="110"/>
      <c r="C346" s="110"/>
      <c r="D346" s="227" t="str">
        <f t="shared" si="32"/>
        <v xml:space="preserve"> </v>
      </c>
      <c r="E346" s="228"/>
      <c r="F346" s="229" t="str">
        <f t="shared" si="34"/>
        <v xml:space="preserve"> </v>
      </c>
      <c r="G346" s="230"/>
      <c r="H346" s="231"/>
      <c r="I346" s="232" t="str">
        <f t="shared" si="33"/>
        <v xml:space="preserve"> </v>
      </c>
      <c r="J346" s="233"/>
      <c r="K346" s="111"/>
      <c r="L346" s="111"/>
      <c r="M346" s="233"/>
      <c r="N346" s="234"/>
      <c r="O346" s="235" t="str">
        <f>IF(A346="x",SUM(M$313:N346)-SUM(O$313:O345)," ")</f>
        <v xml:space="preserve"> </v>
      </c>
      <c r="P346" s="236"/>
      <c r="Q346" s="237"/>
      <c r="R346" s="112" t="str">
        <f t="shared" si="35"/>
        <v xml:space="preserve"> </v>
      </c>
      <c r="S346" s="113" t="str">
        <f t="shared" si="36"/>
        <v xml:space="preserve"> </v>
      </c>
      <c r="T346" s="238" t="str">
        <f t="shared" si="37"/>
        <v xml:space="preserve"> </v>
      </c>
      <c r="U346" s="239"/>
      <c r="V346" s="240"/>
      <c r="W346" s="241"/>
      <c r="X346" s="241"/>
      <c r="Y346" s="241"/>
      <c r="Z346" s="242"/>
    </row>
    <row r="347" spans="1:26" s="114" customFormat="1" ht="20.100000000000001" customHeight="1" x14ac:dyDescent="0.25">
      <c r="A347" s="109"/>
      <c r="B347" s="110"/>
      <c r="C347" s="110"/>
      <c r="D347" s="227" t="str">
        <f t="shared" si="32"/>
        <v xml:space="preserve"> </v>
      </c>
      <c r="E347" s="228"/>
      <c r="F347" s="229" t="str">
        <f t="shared" si="34"/>
        <v xml:space="preserve"> </v>
      </c>
      <c r="G347" s="230"/>
      <c r="H347" s="231"/>
      <c r="I347" s="232" t="str">
        <f t="shared" si="33"/>
        <v xml:space="preserve"> </v>
      </c>
      <c r="J347" s="233"/>
      <c r="K347" s="111"/>
      <c r="L347" s="111"/>
      <c r="M347" s="233"/>
      <c r="N347" s="234"/>
      <c r="O347" s="235" t="str">
        <f>IF(A347="x",SUM(M$313:N347)-SUM(O$313:O346)," ")</f>
        <v xml:space="preserve"> </v>
      </c>
      <c r="P347" s="236"/>
      <c r="Q347" s="237"/>
      <c r="R347" s="112" t="str">
        <f t="shared" si="35"/>
        <v xml:space="preserve"> </v>
      </c>
      <c r="S347" s="113" t="str">
        <f t="shared" si="36"/>
        <v xml:space="preserve"> </v>
      </c>
      <c r="T347" s="238" t="str">
        <f t="shared" si="37"/>
        <v xml:space="preserve"> </v>
      </c>
      <c r="U347" s="239"/>
      <c r="V347" s="240"/>
      <c r="W347" s="241"/>
      <c r="X347" s="241"/>
      <c r="Y347" s="241"/>
      <c r="Z347" s="242"/>
    </row>
    <row r="348" spans="1:26" s="114" customFormat="1" ht="20.100000000000001" customHeight="1" x14ac:dyDescent="0.25">
      <c r="A348" s="109"/>
      <c r="B348" s="110"/>
      <c r="C348" s="110"/>
      <c r="D348" s="227" t="str">
        <f t="shared" si="32"/>
        <v xml:space="preserve"> </v>
      </c>
      <c r="E348" s="228"/>
      <c r="F348" s="229" t="str">
        <f t="shared" si="34"/>
        <v xml:space="preserve"> </v>
      </c>
      <c r="G348" s="230"/>
      <c r="H348" s="231"/>
      <c r="I348" s="232" t="str">
        <f t="shared" si="33"/>
        <v xml:space="preserve"> </v>
      </c>
      <c r="J348" s="233"/>
      <c r="K348" s="111"/>
      <c r="L348" s="111"/>
      <c r="M348" s="233"/>
      <c r="N348" s="234"/>
      <c r="O348" s="235" t="str">
        <f>IF(A348="x",SUM(M$313:N348)-SUM(O$313:O347)," ")</f>
        <v xml:space="preserve"> </v>
      </c>
      <c r="P348" s="236"/>
      <c r="Q348" s="237"/>
      <c r="R348" s="112" t="str">
        <f t="shared" si="35"/>
        <v xml:space="preserve"> </v>
      </c>
      <c r="S348" s="113" t="str">
        <f t="shared" si="36"/>
        <v xml:space="preserve"> </v>
      </c>
      <c r="T348" s="238" t="str">
        <f t="shared" si="37"/>
        <v xml:space="preserve"> </v>
      </c>
      <c r="U348" s="239"/>
      <c r="V348" s="240"/>
      <c r="W348" s="241"/>
      <c r="X348" s="241"/>
      <c r="Y348" s="241"/>
      <c r="Z348" s="242"/>
    </row>
    <row r="349" spans="1:26" s="114" customFormat="1" ht="20.100000000000001" customHeight="1" x14ac:dyDescent="0.25">
      <c r="A349" s="109"/>
      <c r="B349" s="110"/>
      <c r="C349" s="110"/>
      <c r="D349" s="227" t="str">
        <f t="shared" si="32"/>
        <v xml:space="preserve"> </v>
      </c>
      <c r="E349" s="228"/>
      <c r="F349" s="229" t="str">
        <f t="shared" si="34"/>
        <v xml:space="preserve"> </v>
      </c>
      <c r="G349" s="230"/>
      <c r="H349" s="231"/>
      <c r="I349" s="232" t="str">
        <f t="shared" si="33"/>
        <v xml:space="preserve"> </v>
      </c>
      <c r="J349" s="233"/>
      <c r="K349" s="111"/>
      <c r="L349" s="111"/>
      <c r="M349" s="233"/>
      <c r="N349" s="234"/>
      <c r="O349" s="235" t="str">
        <f>IF(A349="x",SUM(M$313:N349)-SUM(O$313:O348)," ")</f>
        <v xml:space="preserve"> </v>
      </c>
      <c r="P349" s="236"/>
      <c r="Q349" s="237"/>
      <c r="R349" s="112" t="str">
        <f t="shared" si="35"/>
        <v xml:space="preserve"> </v>
      </c>
      <c r="S349" s="113" t="str">
        <f t="shared" si="36"/>
        <v xml:space="preserve"> </v>
      </c>
      <c r="T349" s="238" t="str">
        <f t="shared" si="37"/>
        <v xml:space="preserve"> </v>
      </c>
      <c r="U349" s="239"/>
      <c r="V349" s="240"/>
      <c r="W349" s="241"/>
      <c r="X349" s="241"/>
      <c r="Y349" s="241"/>
      <c r="Z349" s="242"/>
    </row>
    <row r="350" spans="1:26" s="114" customFormat="1" ht="20.100000000000001" customHeight="1" x14ac:dyDescent="0.25">
      <c r="A350" s="109"/>
      <c r="B350" s="110"/>
      <c r="C350" s="110"/>
      <c r="D350" s="227" t="str">
        <f t="shared" si="32"/>
        <v xml:space="preserve"> </v>
      </c>
      <c r="E350" s="228"/>
      <c r="F350" s="229" t="str">
        <f t="shared" si="34"/>
        <v xml:space="preserve"> </v>
      </c>
      <c r="G350" s="230"/>
      <c r="H350" s="231"/>
      <c r="I350" s="232" t="str">
        <f t="shared" si="33"/>
        <v xml:space="preserve"> </v>
      </c>
      <c r="J350" s="233"/>
      <c r="K350" s="111"/>
      <c r="L350" s="111"/>
      <c r="M350" s="233"/>
      <c r="N350" s="234"/>
      <c r="O350" s="235" t="str">
        <f>IF(A350="x",SUM(M$313:N350)-SUM(O$313:O349)," ")</f>
        <v xml:space="preserve"> </v>
      </c>
      <c r="P350" s="236"/>
      <c r="Q350" s="237"/>
      <c r="R350" s="112" t="str">
        <f t="shared" si="35"/>
        <v xml:space="preserve"> </v>
      </c>
      <c r="S350" s="113" t="str">
        <f t="shared" si="36"/>
        <v xml:space="preserve"> </v>
      </c>
      <c r="T350" s="238" t="str">
        <f t="shared" si="37"/>
        <v xml:space="preserve"> </v>
      </c>
      <c r="U350" s="239"/>
      <c r="V350" s="240"/>
      <c r="W350" s="241"/>
      <c r="X350" s="241"/>
      <c r="Y350" s="241"/>
      <c r="Z350" s="242"/>
    </row>
    <row r="351" spans="1:26" s="114" customFormat="1" ht="20.100000000000001" customHeight="1" x14ac:dyDescent="0.25">
      <c r="A351" s="109"/>
      <c r="B351" s="110"/>
      <c r="C351" s="110"/>
      <c r="D351" s="227" t="str">
        <f t="shared" si="32"/>
        <v xml:space="preserve"> </v>
      </c>
      <c r="E351" s="228"/>
      <c r="F351" s="229" t="str">
        <f t="shared" si="34"/>
        <v xml:space="preserve"> </v>
      </c>
      <c r="G351" s="230"/>
      <c r="H351" s="231"/>
      <c r="I351" s="232" t="str">
        <f t="shared" si="33"/>
        <v xml:space="preserve"> </v>
      </c>
      <c r="J351" s="233"/>
      <c r="K351" s="111"/>
      <c r="L351" s="111"/>
      <c r="M351" s="233"/>
      <c r="N351" s="234"/>
      <c r="O351" s="235" t="str">
        <f>IF(A351="x",SUM(M$313:N351)-SUM(O$313:O350)," ")</f>
        <v xml:space="preserve"> </v>
      </c>
      <c r="P351" s="236"/>
      <c r="Q351" s="237"/>
      <c r="R351" s="112" t="str">
        <f t="shared" si="35"/>
        <v xml:space="preserve"> </v>
      </c>
      <c r="S351" s="113" t="str">
        <f t="shared" si="36"/>
        <v xml:space="preserve"> </v>
      </c>
      <c r="T351" s="238" t="str">
        <f t="shared" si="37"/>
        <v xml:space="preserve"> </v>
      </c>
      <c r="U351" s="239"/>
      <c r="V351" s="240"/>
      <c r="W351" s="241"/>
      <c r="X351" s="241"/>
      <c r="Y351" s="241"/>
      <c r="Z351" s="242"/>
    </row>
    <row r="352" spans="1:26" s="114" customFormat="1" ht="20.100000000000001" customHeight="1" x14ac:dyDescent="0.25">
      <c r="A352" s="109"/>
      <c r="B352" s="110"/>
      <c r="C352" s="110"/>
      <c r="D352" s="227" t="str">
        <f t="shared" si="32"/>
        <v xml:space="preserve"> </v>
      </c>
      <c r="E352" s="228"/>
      <c r="F352" s="229" t="str">
        <f t="shared" si="34"/>
        <v xml:space="preserve"> </v>
      </c>
      <c r="G352" s="230"/>
      <c r="H352" s="231"/>
      <c r="I352" s="232" t="str">
        <f t="shared" si="33"/>
        <v xml:space="preserve"> </v>
      </c>
      <c r="J352" s="233"/>
      <c r="K352" s="111"/>
      <c r="L352" s="111"/>
      <c r="M352" s="233"/>
      <c r="N352" s="234"/>
      <c r="O352" s="235" t="str">
        <f>IF(A352="x",SUM(M$313:N352)-SUM(O$313:O351)," ")</f>
        <v xml:space="preserve"> </v>
      </c>
      <c r="P352" s="236"/>
      <c r="Q352" s="237"/>
      <c r="R352" s="112" t="str">
        <f t="shared" si="35"/>
        <v xml:space="preserve"> </v>
      </c>
      <c r="S352" s="113" t="str">
        <f t="shared" si="36"/>
        <v xml:space="preserve"> </v>
      </c>
      <c r="T352" s="238" t="str">
        <f t="shared" si="37"/>
        <v xml:space="preserve"> </v>
      </c>
      <c r="U352" s="239"/>
      <c r="V352" s="240"/>
      <c r="W352" s="241"/>
      <c r="X352" s="241"/>
      <c r="Y352" s="241"/>
      <c r="Z352" s="242"/>
    </row>
    <row r="353" spans="1:26" s="114" customFormat="1" ht="20.100000000000001" customHeight="1" x14ac:dyDescent="0.25">
      <c r="A353" s="109"/>
      <c r="B353" s="110"/>
      <c r="C353" s="110"/>
      <c r="D353" s="227" t="str">
        <f t="shared" si="32"/>
        <v xml:space="preserve"> </v>
      </c>
      <c r="E353" s="228"/>
      <c r="F353" s="229" t="str">
        <f t="shared" si="34"/>
        <v xml:space="preserve"> </v>
      </c>
      <c r="G353" s="230"/>
      <c r="H353" s="231"/>
      <c r="I353" s="232" t="str">
        <f t="shared" si="33"/>
        <v xml:space="preserve"> </v>
      </c>
      <c r="J353" s="233"/>
      <c r="K353" s="111"/>
      <c r="L353" s="111"/>
      <c r="M353" s="233"/>
      <c r="N353" s="234"/>
      <c r="O353" s="235" t="str">
        <f>IF(A353="x",SUM(M$313:N353)-SUM(O$313:O352)," ")</f>
        <v xml:space="preserve"> </v>
      </c>
      <c r="P353" s="236"/>
      <c r="Q353" s="237"/>
      <c r="R353" s="112" t="str">
        <f t="shared" si="35"/>
        <v xml:space="preserve"> </v>
      </c>
      <c r="S353" s="113" t="str">
        <f t="shared" si="36"/>
        <v xml:space="preserve"> </v>
      </c>
      <c r="T353" s="238" t="str">
        <f t="shared" si="37"/>
        <v xml:space="preserve"> </v>
      </c>
      <c r="U353" s="239"/>
      <c r="V353" s="240"/>
      <c r="W353" s="241"/>
      <c r="X353" s="241"/>
      <c r="Y353" s="241"/>
      <c r="Z353" s="242"/>
    </row>
    <row r="354" spans="1:26" s="114" customFormat="1" ht="20.100000000000001" customHeight="1" thickBot="1" x14ac:dyDescent="0.3">
      <c r="A354" s="109"/>
      <c r="B354" s="110"/>
      <c r="C354" s="110"/>
      <c r="D354" s="227" t="str">
        <f t="shared" si="32"/>
        <v xml:space="preserve"> </v>
      </c>
      <c r="E354" s="228"/>
      <c r="F354" s="229" t="str">
        <f>IF(A354="x","hier Ansatzbezeichnung eingeben;  z.B. 'Personal'"," ")</f>
        <v xml:space="preserve"> </v>
      </c>
      <c r="G354" s="230"/>
      <c r="H354" s="231"/>
      <c r="I354" s="232" t="str">
        <f>IF(A354="x","hier SOLL eintragen"," ")</f>
        <v xml:space="preserve"> </v>
      </c>
      <c r="J354" s="233"/>
      <c r="K354" s="111"/>
      <c r="L354" s="111"/>
      <c r="M354" s="233"/>
      <c r="N354" s="234"/>
      <c r="O354" s="235" t="str">
        <f>IF(A354="x",SUM(M$313:N354)-SUM(O$313:O353)," ")</f>
        <v xml:space="preserve"> </v>
      </c>
      <c r="P354" s="236"/>
      <c r="Q354" s="237"/>
      <c r="R354" s="112" t="str">
        <f>IF(OR(I354=0,I354=" ",I354&gt;=O354)," ",O354-I354)</f>
        <v xml:space="preserve"> </v>
      </c>
      <c r="S354" s="113" t="str">
        <f>IF(OR(I354=0,I354=" ",I354&lt;=O354)," ",I354-O354)</f>
        <v xml:space="preserve"> </v>
      </c>
      <c r="T354" s="238" t="str">
        <f>IF(AND(R354&lt;&gt;" ",R354&gt;0),R354/I354,IF(AND(S354&lt;&gt;" ",S354&gt;0),-S354/I354," "))</f>
        <v xml:space="preserve"> </v>
      </c>
      <c r="U354" s="239"/>
      <c r="V354" s="240"/>
      <c r="W354" s="241"/>
      <c r="X354" s="241"/>
      <c r="Y354" s="241"/>
      <c r="Z354" s="242"/>
    </row>
    <row r="355" spans="1:26" s="121" customFormat="1" ht="24.95" customHeight="1" thickBot="1" x14ac:dyDescent="0.3">
      <c r="A355" s="115"/>
      <c r="B355" s="116"/>
      <c r="C355" s="117"/>
      <c r="D355" s="260" t="s">
        <v>57</v>
      </c>
      <c r="E355" s="261"/>
      <c r="F355" s="261"/>
      <c r="G355" s="261"/>
      <c r="H355" s="262"/>
      <c r="I355" s="263" t="str">
        <f>IF(SUM(I313:J354)=0," ",SUM(I313:J354))</f>
        <v xml:space="preserve"> </v>
      </c>
      <c r="J355" s="264"/>
      <c r="K355" s="118"/>
      <c r="L355" s="118"/>
      <c r="M355" s="264" t="str">
        <f>IF(SUM(M313:N354)=0," ",SUM(M313:N354))</f>
        <v xml:space="preserve"> </v>
      </c>
      <c r="N355" s="265"/>
      <c r="O355" s="266" t="str">
        <f>IF(SUM(O313:Q354)=0," ",SUM(O313:Q354))</f>
        <v xml:space="preserve"> </v>
      </c>
      <c r="P355" s="267"/>
      <c r="Q355" s="268"/>
      <c r="R355" s="119"/>
      <c r="S355" s="120"/>
      <c r="T355" s="269"/>
      <c r="U355" s="270"/>
      <c r="V355" s="271"/>
      <c r="W355" s="272"/>
      <c r="X355" s="272"/>
      <c r="Y355" s="272"/>
      <c r="Z355" s="270"/>
    </row>
    <row r="356" spans="1:26" ht="15.75" x14ac:dyDescent="0.25">
      <c r="A356" s="122" t="s">
        <v>37</v>
      </c>
      <c r="B356" s="123"/>
      <c r="C356" s="124"/>
      <c r="D356" s="125"/>
      <c r="E356" s="125"/>
      <c r="F356" s="125"/>
      <c r="G356" s="125"/>
      <c r="H356" s="125"/>
      <c r="I356" s="126"/>
      <c r="J356" s="126"/>
      <c r="K356" s="118"/>
      <c r="L356" s="118"/>
      <c r="M356" s="126"/>
      <c r="N356" s="126"/>
      <c r="O356" s="127"/>
      <c r="P356" s="127"/>
      <c r="Q356" s="127"/>
      <c r="R356" s="128"/>
      <c r="S356" s="128"/>
      <c r="T356" s="129"/>
      <c r="U356" s="129"/>
      <c r="V356" s="129"/>
      <c r="W356" s="129"/>
      <c r="X356" s="129"/>
      <c r="Y356" s="129"/>
      <c r="Z356" s="129"/>
    </row>
    <row r="357" spans="1:26" x14ac:dyDescent="0.25">
      <c r="A357" s="259" t="str">
        <f>"- 2f -"</f>
        <v>- 2f -</v>
      </c>
      <c r="B357" s="259"/>
      <c r="C357" s="259"/>
      <c r="D357" s="259"/>
      <c r="E357" s="259"/>
      <c r="F357" s="259"/>
      <c r="G357" s="259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</row>
    <row r="358" spans="1:26" s="5" customFormat="1" ht="35.1" customHeight="1" thickBot="1" x14ac:dyDescent="0.3">
      <c r="A358" s="177" t="s">
        <v>25</v>
      </c>
      <c r="B358" s="177"/>
      <c r="C358" s="177"/>
      <c r="D358" s="177"/>
      <c r="E358" s="177"/>
      <c r="F358" s="177"/>
      <c r="G358" s="177"/>
      <c r="H358" s="177"/>
      <c r="I358" s="197"/>
      <c r="J358" s="160"/>
      <c r="K358" s="160"/>
      <c r="L358" s="160"/>
      <c r="M358" s="160"/>
      <c r="N358" s="176" t="s">
        <v>25</v>
      </c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176"/>
    </row>
    <row r="359" spans="1:26" s="102" customFormat="1" ht="29.25" customHeight="1" x14ac:dyDescent="0.25">
      <c r="A359" s="178" t="s">
        <v>26</v>
      </c>
      <c r="B359" s="181" t="s">
        <v>3</v>
      </c>
      <c r="C359" s="184" t="s">
        <v>4</v>
      </c>
      <c r="D359" s="250" t="s">
        <v>52</v>
      </c>
      <c r="E359" s="201"/>
      <c r="F359" s="201"/>
      <c r="G359" s="201"/>
      <c r="H359" s="202"/>
      <c r="I359" s="252" t="s">
        <v>53</v>
      </c>
      <c r="J359" s="253"/>
      <c r="K359" s="159"/>
      <c r="L359" s="159"/>
      <c r="M359" s="253" t="s">
        <v>27</v>
      </c>
      <c r="N359" s="253"/>
      <c r="O359" s="253"/>
      <c r="P359" s="253"/>
      <c r="Q359" s="254"/>
      <c r="R359" s="198" t="s">
        <v>28</v>
      </c>
      <c r="S359" s="190"/>
      <c r="T359" s="190"/>
      <c r="U359" s="199"/>
      <c r="V359" s="200" t="s">
        <v>29</v>
      </c>
      <c r="W359" s="201"/>
      <c r="X359" s="201"/>
      <c r="Y359" s="201"/>
      <c r="Z359" s="202"/>
    </row>
    <row r="360" spans="1:26" s="103" customFormat="1" x14ac:dyDescent="0.2">
      <c r="A360" s="179"/>
      <c r="B360" s="182"/>
      <c r="C360" s="185"/>
      <c r="D360" s="251"/>
      <c r="E360" s="204"/>
      <c r="F360" s="204"/>
      <c r="G360" s="204"/>
      <c r="H360" s="205"/>
      <c r="I360" s="209" t="s">
        <v>11</v>
      </c>
      <c r="J360" s="210"/>
      <c r="K360" s="159"/>
      <c r="L360" s="159"/>
      <c r="M360" s="204" t="s">
        <v>11</v>
      </c>
      <c r="N360" s="204"/>
      <c r="O360" s="204"/>
      <c r="P360" s="204"/>
      <c r="Q360" s="205"/>
      <c r="R360" s="209" t="s">
        <v>11</v>
      </c>
      <c r="S360" s="211"/>
      <c r="T360" s="212" t="s">
        <v>30</v>
      </c>
      <c r="U360" s="213"/>
      <c r="V360" s="203"/>
      <c r="W360" s="204"/>
      <c r="X360" s="204"/>
      <c r="Y360" s="204"/>
      <c r="Z360" s="205"/>
    </row>
    <row r="361" spans="1:26" s="103" customFormat="1" ht="23.1" customHeight="1" x14ac:dyDescent="0.25">
      <c r="A361" s="180"/>
      <c r="B361" s="183"/>
      <c r="C361" s="186"/>
      <c r="D361" s="255" t="s">
        <v>31</v>
      </c>
      <c r="E361" s="256"/>
      <c r="F361" s="255" t="s">
        <v>32</v>
      </c>
      <c r="G361" s="257"/>
      <c r="H361" s="258"/>
      <c r="I361" s="214" t="s">
        <v>33</v>
      </c>
      <c r="J361" s="215"/>
      <c r="K361" s="102"/>
      <c r="L361" s="102"/>
      <c r="M361" s="216" t="s">
        <v>34</v>
      </c>
      <c r="N361" s="217"/>
      <c r="O361" s="218" t="s">
        <v>35</v>
      </c>
      <c r="P361" s="216"/>
      <c r="Q361" s="219"/>
      <c r="R361" s="104" t="s">
        <v>9</v>
      </c>
      <c r="S361" s="105" t="s">
        <v>10</v>
      </c>
      <c r="T361" s="222" t="str">
        <f>"+ / -"</f>
        <v>+ / -</v>
      </c>
      <c r="U361" s="223"/>
      <c r="V361" s="206"/>
      <c r="W361" s="207"/>
      <c r="X361" s="207"/>
      <c r="Y361" s="207"/>
      <c r="Z361" s="208"/>
    </row>
    <row r="362" spans="1:26" s="108" customFormat="1" ht="13.5" thickBot="1" x14ac:dyDescent="0.25">
      <c r="A362" s="106">
        <v>1</v>
      </c>
      <c r="B362" s="21">
        <v>2</v>
      </c>
      <c r="C362" s="21">
        <v>3</v>
      </c>
      <c r="D362" s="243">
        <v>4</v>
      </c>
      <c r="E362" s="244"/>
      <c r="F362" s="243">
        <v>5</v>
      </c>
      <c r="G362" s="245"/>
      <c r="H362" s="246"/>
      <c r="I362" s="247">
        <v>6</v>
      </c>
      <c r="J362" s="245"/>
      <c r="K362" s="107"/>
      <c r="L362" s="107"/>
      <c r="M362" s="245">
        <v>7</v>
      </c>
      <c r="N362" s="244"/>
      <c r="O362" s="243">
        <v>8</v>
      </c>
      <c r="P362" s="245"/>
      <c r="Q362" s="246"/>
      <c r="R362" s="106">
        <v>9</v>
      </c>
      <c r="S362" s="21">
        <v>10</v>
      </c>
      <c r="T362" s="248">
        <v>11</v>
      </c>
      <c r="U362" s="249"/>
      <c r="V362" s="224">
        <v>12</v>
      </c>
      <c r="W362" s="225"/>
      <c r="X362" s="225"/>
      <c r="Y362" s="225"/>
      <c r="Z362" s="226"/>
    </row>
    <row r="363" spans="1:26" s="121" customFormat="1" ht="24.95" customHeight="1" thickBot="1" x14ac:dyDescent="0.3">
      <c r="A363" s="115"/>
      <c r="B363" s="116"/>
      <c r="C363" s="117"/>
      <c r="D363" s="260" t="s">
        <v>38</v>
      </c>
      <c r="E363" s="261"/>
      <c r="F363" s="261"/>
      <c r="G363" s="261"/>
      <c r="H363" s="262"/>
      <c r="I363" s="263" t="str">
        <f>IF(I355=" "," ",I355)</f>
        <v xml:space="preserve"> </v>
      </c>
      <c r="J363" s="264"/>
      <c r="K363" s="118"/>
      <c r="L363" s="118"/>
      <c r="M363" s="264" t="str">
        <f>IF(M355=" "," ",M355)</f>
        <v xml:space="preserve"> </v>
      </c>
      <c r="N363" s="265"/>
      <c r="O363" s="266" t="str">
        <f>IF(O355=" "," ",O355)</f>
        <v xml:space="preserve"> </v>
      </c>
      <c r="P363" s="267"/>
      <c r="Q363" s="268"/>
      <c r="R363" s="119"/>
      <c r="S363" s="120"/>
      <c r="T363" s="269"/>
      <c r="U363" s="270"/>
      <c r="V363" s="271"/>
      <c r="W363" s="272"/>
      <c r="X363" s="272"/>
      <c r="Y363" s="272"/>
      <c r="Z363" s="270"/>
    </row>
    <row r="364" spans="1:26" s="114" customFormat="1" ht="20.100000000000001" customHeight="1" x14ac:dyDescent="0.25">
      <c r="A364" s="109"/>
      <c r="B364" s="110"/>
      <c r="C364" s="110"/>
      <c r="D364" s="227" t="str">
        <f t="shared" ref="D364:D404" si="38">IF($A364="x","Z W I S C H E N S U M M E  von Ansatz"," ")</f>
        <v xml:space="preserve"> </v>
      </c>
      <c r="E364" s="228"/>
      <c r="F364" s="229" t="str">
        <f>IF(A364="x","hier Ansatzbezeichnung eingeben;  z.B. 'Personal'"," ")</f>
        <v xml:space="preserve"> </v>
      </c>
      <c r="G364" s="230"/>
      <c r="H364" s="231"/>
      <c r="I364" s="232" t="str">
        <f>IF(A364="x","hier SOLL eintragen"," ")</f>
        <v xml:space="preserve"> </v>
      </c>
      <c r="J364" s="233"/>
      <c r="K364" s="111"/>
      <c r="L364" s="111"/>
      <c r="M364" s="233"/>
      <c r="N364" s="234"/>
      <c r="O364" s="235" t="str">
        <f>IF(A364="x",SUM(M$363:N364)-SUM(O$363:O363)," ")</f>
        <v xml:space="preserve"> </v>
      </c>
      <c r="P364" s="236"/>
      <c r="Q364" s="237"/>
      <c r="R364" s="112" t="str">
        <f>IF(OR(I364=0,I364=" ",I364&gt;=O364)," ",O364-I364)</f>
        <v xml:space="preserve"> </v>
      </c>
      <c r="S364" s="113" t="str">
        <f>IF(OR(I364=0,I364=" ",I364&lt;=O364)," ",I364-O364)</f>
        <v xml:space="preserve"> </v>
      </c>
      <c r="T364" s="238" t="str">
        <f>IF(AND(R364&lt;&gt;" ",R364&gt;0),R364/I364,IF(AND(S364&lt;&gt;" ",S364&gt;0),-S364/I364," "))</f>
        <v xml:space="preserve"> </v>
      </c>
      <c r="U364" s="239"/>
      <c r="V364" s="240"/>
      <c r="W364" s="241"/>
      <c r="X364" s="241"/>
      <c r="Y364" s="241"/>
      <c r="Z364" s="242"/>
    </row>
    <row r="365" spans="1:26" s="114" customFormat="1" ht="20.100000000000001" customHeight="1" x14ac:dyDescent="0.25">
      <c r="A365" s="109"/>
      <c r="B365" s="110"/>
      <c r="C365" s="110"/>
      <c r="D365" s="227" t="str">
        <f t="shared" si="38"/>
        <v xml:space="preserve"> </v>
      </c>
      <c r="E365" s="228"/>
      <c r="F365" s="229" t="str">
        <f>IF(A365="x","hier Ansatzbezeichnung eingeben;  z.B. 'Personal'"," ")</f>
        <v xml:space="preserve"> </v>
      </c>
      <c r="G365" s="230"/>
      <c r="H365" s="231"/>
      <c r="I365" s="232" t="str">
        <f t="shared" ref="I365:I403" si="39">IF(A365="x","hier SOLL eintragen"," ")</f>
        <v xml:space="preserve"> </v>
      </c>
      <c r="J365" s="233"/>
      <c r="K365" s="111"/>
      <c r="L365" s="111"/>
      <c r="M365" s="233"/>
      <c r="N365" s="234"/>
      <c r="O365" s="235" t="str">
        <f>IF(A365="x",SUM(M$363:N365)-SUM(O$363:O364)," ")</f>
        <v xml:space="preserve"> </v>
      </c>
      <c r="P365" s="236"/>
      <c r="Q365" s="237"/>
      <c r="R365" s="112" t="str">
        <f>IF(OR(I365=0,I365=" ",I365&gt;=O365)," ",O365-I365)</f>
        <v xml:space="preserve"> </v>
      </c>
      <c r="S365" s="113" t="str">
        <f>IF(OR(I365=0,I365=" ",I365&lt;=O365)," ",I365-O365)</f>
        <v xml:space="preserve"> </v>
      </c>
      <c r="T365" s="238" t="str">
        <f>IF(AND(R365&lt;&gt;" ",R365&gt;0),R365/I365,IF(AND(S365&lt;&gt;" ",S365&gt;0),-S365/I365," "))</f>
        <v xml:space="preserve"> </v>
      </c>
      <c r="U365" s="239"/>
      <c r="V365" s="240"/>
      <c r="W365" s="241"/>
      <c r="X365" s="241"/>
      <c r="Y365" s="241"/>
      <c r="Z365" s="242"/>
    </row>
    <row r="366" spans="1:26" s="114" customFormat="1" ht="20.100000000000001" customHeight="1" x14ac:dyDescent="0.25">
      <c r="A366" s="109"/>
      <c r="B366" s="110"/>
      <c r="C366" s="110"/>
      <c r="D366" s="227" t="str">
        <f t="shared" si="38"/>
        <v xml:space="preserve"> </v>
      </c>
      <c r="E366" s="228"/>
      <c r="F366" s="229" t="str">
        <f t="shared" ref="F366:F403" si="40">IF(A366="x","hier Ansatzbezeichnung eingeben;  z.B. 'Personal'"," ")</f>
        <v xml:space="preserve"> </v>
      </c>
      <c r="G366" s="230"/>
      <c r="H366" s="231"/>
      <c r="I366" s="232" t="str">
        <f t="shared" si="39"/>
        <v xml:space="preserve"> </v>
      </c>
      <c r="J366" s="233"/>
      <c r="K366" s="111"/>
      <c r="L366" s="111"/>
      <c r="M366" s="233"/>
      <c r="N366" s="234"/>
      <c r="O366" s="235" t="str">
        <f>IF(A366="x",SUM(M$363:N366)-SUM(O$363:O365)," ")</f>
        <v xml:space="preserve"> </v>
      </c>
      <c r="P366" s="236"/>
      <c r="Q366" s="237"/>
      <c r="R366" s="112" t="str">
        <f t="shared" ref="R366:R403" si="41">IF(OR(I366=0,I366=" ",I366&gt;=O366)," ",O366-I366)</f>
        <v xml:space="preserve"> </v>
      </c>
      <c r="S366" s="113" t="str">
        <f t="shared" ref="S366:S403" si="42">IF(OR(I366=0,I366=" ",I366&lt;=O366)," ",I366-O366)</f>
        <v xml:space="preserve"> </v>
      </c>
      <c r="T366" s="238" t="str">
        <f t="shared" ref="T366:T403" si="43">IF(AND(R366&lt;&gt;" ",R366&gt;0),R366/I366,IF(AND(S366&lt;&gt;" ",S366&gt;0),-S366/I366," "))</f>
        <v xml:space="preserve"> </v>
      </c>
      <c r="U366" s="239"/>
      <c r="V366" s="240"/>
      <c r="W366" s="241"/>
      <c r="X366" s="241"/>
      <c r="Y366" s="241"/>
      <c r="Z366" s="242"/>
    </row>
    <row r="367" spans="1:26" s="114" customFormat="1" ht="20.100000000000001" customHeight="1" x14ac:dyDescent="0.25">
      <c r="A367" s="109"/>
      <c r="B367" s="110"/>
      <c r="C367" s="110"/>
      <c r="D367" s="227" t="str">
        <f t="shared" si="38"/>
        <v xml:space="preserve"> </v>
      </c>
      <c r="E367" s="228"/>
      <c r="F367" s="229" t="str">
        <f t="shared" si="40"/>
        <v xml:space="preserve"> </v>
      </c>
      <c r="G367" s="230"/>
      <c r="H367" s="231"/>
      <c r="I367" s="232" t="str">
        <f t="shared" si="39"/>
        <v xml:space="preserve"> </v>
      </c>
      <c r="J367" s="233"/>
      <c r="K367" s="111"/>
      <c r="L367" s="111"/>
      <c r="M367" s="233"/>
      <c r="N367" s="234"/>
      <c r="O367" s="235" t="str">
        <f>IF(A367="x",SUM(M$363:N367)-SUM(O$363:O366)," ")</f>
        <v xml:space="preserve"> </v>
      </c>
      <c r="P367" s="236"/>
      <c r="Q367" s="237"/>
      <c r="R367" s="112" t="str">
        <f t="shared" si="41"/>
        <v xml:space="preserve"> </v>
      </c>
      <c r="S367" s="113" t="str">
        <f t="shared" si="42"/>
        <v xml:space="preserve"> </v>
      </c>
      <c r="T367" s="238" t="str">
        <f t="shared" si="43"/>
        <v xml:space="preserve"> </v>
      </c>
      <c r="U367" s="239"/>
      <c r="V367" s="240"/>
      <c r="W367" s="241"/>
      <c r="X367" s="241"/>
      <c r="Y367" s="241"/>
      <c r="Z367" s="242"/>
    </row>
    <row r="368" spans="1:26" s="114" customFormat="1" ht="20.100000000000001" customHeight="1" x14ac:dyDescent="0.25">
      <c r="A368" s="109"/>
      <c r="B368" s="110"/>
      <c r="C368" s="110"/>
      <c r="D368" s="227" t="str">
        <f t="shared" si="38"/>
        <v xml:space="preserve"> </v>
      </c>
      <c r="E368" s="228"/>
      <c r="F368" s="229" t="str">
        <f t="shared" si="40"/>
        <v xml:space="preserve"> </v>
      </c>
      <c r="G368" s="230"/>
      <c r="H368" s="231"/>
      <c r="I368" s="232" t="str">
        <f t="shared" si="39"/>
        <v xml:space="preserve"> </v>
      </c>
      <c r="J368" s="233"/>
      <c r="K368" s="111"/>
      <c r="L368" s="111"/>
      <c r="M368" s="233"/>
      <c r="N368" s="234"/>
      <c r="O368" s="235" t="str">
        <f>IF(A368="x",SUM(M$363:N368)-SUM(O$363:O367)," ")</f>
        <v xml:space="preserve"> </v>
      </c>
      <c r="P368" s="236"/>
      <c r="Q368" s="237"/>
      <c r="R368" s="112" t="str">
        <f t="shared" si="41"/>
        <v xml:space="preserve"> </v>
      </c>
      <c r="S368" s="113" t="str">
        <f t="shared" si="42"/>
        <v xml:space="preserve"> </v>
      </c>
      <c r="T368" s="238" t="str">
        <f t="shared" si="43"/>
        <v xml:space="preserve"> </v>
      </c>
      <c r="U368" s="239"/>
      <c r="V368" s="240"/>
      <c r="W368" s="241"/>
      <c r="X368" s="241"/>
      <c r="Y368" s="241"/>
      <c r="Z368" s="242"/>
    </row>
    <row r="369" spans="1:26" s="114" customFormat="1" ht="20.100000000000001" customHeight="1" x14ac:dyDescent="0.25">
      <c r="A369" s="109"/>
      <c r="B369" s="110"/>
      <c r="C369" s="110"/>
      <c r="D369" s="227" t="str">
        <f t="shared" si="38"/>
        <v xml:space="preserve"> </v>
      </c>
      <c r="E369" s="228"/>
      <c r="F369" s="229" t="str">
        <f t="shared" si="40"/>
        <v xml:space="preserve"> </v>
      </c>
      <c r="G369" s="230"/>
      <c r="H369" s="231"/>
      <c r="I369" s="232" t="str">
        <f t="shared" si="39"/>
        <v xml:space="preserve"> </v>
      </c>
      <c r="J369" s="233"/>
      <c r="K369" s="111"/>
      <c r="L369" s="111"/>
      <c r="M369" s="233"/>
      <c r="N369" s="234"/>
      <c r="O369" s="235" t="str">
        <f>IF(A369="x",SUM(M$363:N369)-SUM(O$363:O368)," ")</f>
        <v xml:space="preserve"> </v>
      </c>
      <c r="P369" s="236"/>
      <c r="Q369" s="237"/>
      <c r="R369" s="112" t="str">
        <f t="shared" si="41"/>
        <v xml:space="preserve"> </v>
      </c>
      <c r="S369" s="113" t="str">
        <f t="shared" si="42"/>
        <v xml:space="preserve"> </v>
      </c>
      <c r="T369" s="238" t="str">
        <f t="shared" si="43"/>
        <v xml:space="preserve"> </v>
      </c>
      <c r="U369" s="239"/>
      <c r="V369" s="240"/>
      <c r="W369" s="241"/>
      <c r="X369" s="241"/>
      <c r="Y369" s="241"/>
      <c r="Z369" s="242"/>
    </row>
    <row r="370" spans="1:26" s="114" customFormat="1" ht="20.100000000000001" customHeight="1" x14ac:dyDescent="0.25">
      <c r="A370" s="109"/>
      <c r="B370" s="110"/>
      <c r="C370" s="110"/>
      <c r="D370" s="227" t="str">
        <f t="shared" si="38"/>
        <v xml:space="preserve"> </v>
      </c>
      <c r="E370" s="228"/>
      <c r="F370" s="229" t="str">
        <f t="shared" si="40"/>
        <v xml:space="preserve"> </v>
      </c>
      <c r="G370" s="230"/>
      <c r="H370" s="231"/>
      <c r="I370" s="232" t="str">
        <f t="shared" si="39"/>
        <v xml:space="preserve"> </v>
      </c>
      <c r="J370" s="233"/>
      <c r="K370" s="111"/>
      <c r="L370" s="111"/>
      <c r="M370" s="233"/>
      <c r="N370" s="234"/>
      <c r="O370" s="235" t="str">
        <f>IF(A370="x",SUM(M$363:N370)-SUM(O$363:O369)," ")</f>
        <v xml:space="preserve"> </v>
      </c>
      <c r="P370" s="236"/>
      <c r="Q370" s="237"/>
      <c r="R370" s="112" t="str">
        <f t="shared" si="41"/>
        <v xml:space="preserve"> </v>
      </c>
      <c r="S370" s="113" t="str">
        <f t="shared" si="42"/>
        <v xml:space="preserve"> </v>
      </c>
      <c r="T370" s="238" t="str">
        <f t="shared" si="43"/>
        <v xml:space="preserve"> </v>
      </c>
      <c r="U370" s="239"/>
      <c r="V370" s="240"/>
      <c r="W370" s="241"/>
      <c r="X370" s="241"/>
      <c r="Y370" s="241"/>
      <c r="Z370" s="242"/>
    </row>
    <row r="371" spans="1:26" s="114" customFormat="1" ht="20.100000000000001" customHeight="1" x14ac:dyDescent="0.25">
      <c r="A371" s="109"/>
      <c r="B371" s="110"/>
      <c r="C371" s="110"/>
      <c r="D371" s="227" t="str">
        <f t="shared" si="38"/>
        <v xml:space="preserve"> </v>
      </c>
      <c r="E371" s="228"/>
      <c r="F371" s="229" t="str">
        <f t="shared" si="40"/>
        <v xml:space="preserve"> </v>
      </c>
      <c r="G371" s="230"/>
      <c r="H371" s="231"/>
      <c r="I371" s="232" t="str">
        <f t="shared" si="39"/>
        <v xml:space="preserve"> </v>
      </c>
      <c r="J371" s="233"/>
      <c r="K371" s="111"/>
      <c r="L371" s="111"/>
      <c r="M371" s="233"/>
      <c r="N371" s="234"/>
      <c r="O371" s="235" t="str">
        <f>IF(A371="x",SUM(M$363:N371)-SUM(O$363:O370)," ")</f>
        <v xml:space="preserve"> </v>
      </c>
      <c r="P371" s="236"/>
      <c r="Q371" s="237"/>
      <c r="R371" s="112" t="str">
        <f t="shared" si="41"/>
        <v xml:space="preserve"> </v>
      </c>
      <c r="S371" s="113" t="str">
        <f t="shared" si="42"/>
        <v xml:space="preserve"> </v>
      </c>
      <c r="T371" s="238" t="str">
        <f t="shared" si="43"/>
        <v xml:space="preserve"> </v>
      </c>
      <c r="U371" s="239"/>
      <c r="V371" s="240"/>
      <c r="W371" s="241"/>
      <c r="X371" s="241"/>
      <c r="Y371" s="241"/>
      <c r="Z371" s="242"/>
    </row>
    <row r="372" spans="1:26" s="114" customFormat="1" ht="20.100000000000001" customHeight="1" x14ac:dyDescent="0.25">
      <c r="A372" s="109"/>
      <c r="B372" s="110"/>
      <c r="C372" s="110"/>
      <c r="D372" s="227" t="str">
        <f t="shared" si="38"/>
        <v xml:space="preserve"> </v>
      </c>
      <c r="E372" s="228"/>
      <c r="F372" s="229" t="str">
        <f t="shared" si="40"/>
        <v xml:space="preserve"> </v>
      </c>
      <c r="G372" s="230"/>
      <c r="H372" s="231"/>
      <c r="I372" s="232" t="str">
        <f t="shared" si="39"/>
        <v xml:space="preserve"> </v>
      </c>
      <c r="J372" s="233"/>
      <c r="K372" s="111"/>
      <c r="L372" s="111"/>
      <c r="M372" s="233"/>
      <c r="N372" s="234"/>
      <c r="O372" s="235" t="str">
        <f>IF(A372="x",SUM(M$363:N372)-SUM(O$363:O371)," ")</f>
        <v xml:space="preserve"> </v>
      </c>
      <c r="P372" s="236"/>
      <c r="Q372" s="237"/>
      <c r="R372" s="112" t="str">
        <f t="shared" si="41"/>
        <v xml:space="preserve"> </v>
      </c>
      <c r="S372" s="113" t="str">
        <f t="shared" si="42"/>
        <v xml:space="preserve"> </v>
      </c>
      <c r="T372" s="238" t="str">
        <f t="shared" si="43"/>
        <v xml:space="preserve"> </v>
      </c>
      <c r="U372" s="239"/>
      <c r="V372" s="240"/>
      <c r="W372" s="241"/>
      <c r="X372" s="241"/>
      <c r="Y372" s="241"/>
      <c r="Z372" s="242"/>
    </row>
    <row r="373" spans="1:26" s="114" customFormat="1" ht="20.100000000000001" customHeight="1" x14ac:dyDescent="0.25">
      <c r="A373" s="109"/>
      <c r="B373" s="110"/>
      <c r="C373" s="110"/>
      <c r="D373" s="227" t="str">
        <f t="shared" si="38"/>
        <v xml:space="preserve"> </v>
      </c>
      <c r="E373" s="228"/>
      <c r="F373" s="229" t="str">
        <f t="shared" si="40"/>
        <v xml:space="preserve"> </v>
      </c>
      <c r="G373" s="230"/>
      <c r="H373" s="231"/>
      <c r="I373" s="232" t="str">
        <f t="shared" si="39"/>
        <v xml:space="preserve"> </v>
      </c>
      <c r="J373" s="233"/>
      <c r="K373" s="111"/>
      <c r="L373" s="111"/>
      <c r="M373" s="233"/>
      <c r="N373" s="234"/>
      <c r="O373" s="235" t="str">
        <f>IF(A373="x",SUM(M$363:N373)-SUM(O$363:O372)," ")</f>
        <v xml:space="preserve"> </v>
      </c>
      <c r="P373" s="236"/>
      <c r="Q373" s="237"/>
      <c r="R373" s="112" t="str">
        <f t="shared" si="41"/>
        <v xml:space="preserve"> </v>
      </c>
      <c r="S373" s="113" t="str">
        <f t="shared" si="42"/>
        <v xml:space="preserve"> </v>
      </c>
      <c r="T373" s="238" t="str">
        <f t="shared" si="43"/>
        <v xml:space="preserve"> </v>
      </c>
      <c r="U373" s="239"/>
      <c r="V373" s="240"/>
      <c r="W373" s="241"/>
      <c r="X373" s="241"/>
      <c r="Y373" s="241"/>
      <c r="Z373" s="242"/>
    </row>
    <row r="374" spans="1:26" s="114" customFormat="1" ht="20.100000000000001" customHeight="1" x14ac:dyDescent="0.25">
      <c r="A374" s="109"/>
      <c r="B374" s="110"/>
      <c r="C374" s="110"/>
      <c r="D374" s="227" t="str">
        <f t="shared" si="38"/>
        <v xml:space="preserve"> </v>
      </c>
      <c r="E374" s="228"/>
      <c r="F374" s="229" t="str">
        <f t="shared" si="40"/>
        <v xml:space="preserve"> </v>
      </c>
      <c r="G374" s="230"/>
      <c r="H374" s="231"/>
      <c r="I374" s="232" t="str">
        <f t="shared" si="39"/>
        <v xml:space="preserve"> </v>
      </c>
      <c r="J374" s="233"/>
      <c r="K374" s="111"/>
      <c r="L374" s="111"/>
      <c r="M374" s="233"/>
      <c r="N374" s="234"/>
      <c r="O374" s="235" t="str">
        <f>IF(A374="x",SUM(M$363:N374)-SUM(O$363:O373)," ")</f>
        <v xml:space="preserve"> </v>
      </c>
      <c r="P374" s="236"/>
      <c r="Q374" s="237"/>
      <c r="R374" s="112" t="str">
        <f t="shared" si="41"/>
        <v xml:space="preserve"> </v>
      </c>
      <c r="S374" s="113" t="str">
        <f t="shared" si="42"/>
        <v xml:space="preserve"> </v>
      </c>
      <c r="T374" s="238" t="str">
        <f t="shared" si="43"/>
        <v xml:space="preserve"> </v>
      </c>
      <c r="U374" s="239"/>
      <c r="V374" s="240"/>
      <c r="W374" s="241"/>
      <c r="X374" s="241"/>
      <c r="Y374" s="241"/>
      <c r="Z374" s="242"/>
    </row>
    <row r="375" spans="1:26" s="114" customFormat="1" ht="20.100000000000001" customHeight="1" x14ac:dyDescent="0.25">
      <c r="A375" s="109"/>
      <c r="B375" s="110"/>
      <c r="C375" s="110"/>
      <c r="D375" s="227" t="str">
        <f t="shared" si="38"/>
        <v xml:space="preserve"> </v>
      </c>
      <c r="E375" s="228"/>
      <c r="F375" s="229" t="str">
        <f t="shared" si="40"/>
        <v xml:space="preserve"> </v>
      </c>
      <c r="G375" s="230"/>
      <c r="H375" s="231"/>
      <c r="I375" s="232" t="str">
        <f t="shared" si="39"/>
        <v xml:space="preserve"> </v>
      </c>
      <c r="J375" s="233"/>
      <c r="K375" s="111"/>
      <c r="L375" s="111"/>
      <c r="M375" s="233"/>
      <c r="N375" s="234"/>
      <c r="O375" s="235" t="str">
        <f>IF(A375="x",SUM(M$363:N375)-SUM(O$363:O374)," ")</f>
        <v xml:space="preserve"> </v>
      </c>
      <c r="P375" s="236"/>
      <c r="Q375" s="237"/>
      <c r="R375" s="112" t="str">
        <f t="shared" si="41"/>
        <v xml:space="preserve"> </v>
      </c>
      <c r="S375" s="113" t="str">
        <f t="shared" si="42"/>
        <v xml:space="preserve"> </v>
      </c>
      <c r="T375" s="238" t="str">
        <f t="shared" si="43"/>
        <v xml:space="preserve"> </v>
      </c>
      <c r="U375" s="239"/>
      <c r="V375" s="240"/>
      <c r="W375" s="241"/>
      <c r="X375" s="241"/>
      <c r="Y375" s="241"/>
      <c r="Z375" s="242"/>
    </row>
    <row r="376" spans="1:26" s="114" customFormat="1" ht="20.100000000000001" customHeight="1" x14ac:dyDescent="0.25">
      <c r="A376" s="109"/>
      <c r="B376" s="110"/>
      <c r="C376" s="110"/>
      <c r="D376" s="227" t="str">
        <f t="shared" si="38"/>
        <v xml:space="preserve"> </v>
      </c>
      <c r="E376" s="228"/>
      <c r="F376" s="229" t="str">
        <f t="shared" si="40"/>
        <v xml:space="preserve"> </v>
      </c>
      <c r="G376" s="230"/>
      <c r="H376" s="231"/>
      <c r="I376" s="232" t="str">
        <f t="shared" si="39"/>
        <v xml:space="preserve"> </v>
      </c>
      <c r="J376" s="233"/>
      <c r="K376" s="111"/>
      <c r="L376" s="111"/>
      <c r="M376" s="233"/>
      <c r="N376" s="234"/>
      <c r="O376" s="235" t="str">
        <f>IF(A376="x",SUM(M$363:N376)-SUM(O$363:O375)," ")</f>
        <v xml:space="preserve"> </v>
      </c>
      <c r="P376" s="236"/>
      <c r="Q376" s="237"/>
      <c r="R376" s="112" t="str">
        <f t="shared" si="41"/>
        <v xml:space="preserve"> </v>
      </c>
      <c r="S376" s="113" t="str">
        <f t="shared" si="42"/>
        <v xml:space="preserve"> </v>
      </c>
      <c r="T376" s="238" t="str">
        <f t="shared" si="43"/>
        <v xml:space="preserve"> </v>
      </c>
      <c r="U376" s="239"/>
      <c r="V376" s="240"/>
      <c r="W376" s="241"/>
      <c r="X376" s="241"/>
      <c r="Y376" s="241"/>
      <c r="Z376" s="242"/>
    </row>
    <row r="377" spans="1:26" s="114" customFormat="1" ht="20.100000000000001" customHeight="1" x14ac:dyDescent="0.25">
      <c r="A377" s="109"/>
      <c r="B377" s="110"/>
      <c r="C377" s="110"/>
      <c r="D377" s="227" t="str">
        <f t="shared" si="38"/>
        <v xml:space="preserve"> </v>
      </c>
      <c r="E377" s="228"/>
      <c r="F377" s="229" t="str">
        <f t="shared" si="40"/>
        <v xml:space="preserve"> </v>
      </c>
      <c r="G377" s="230"/>
      <c r="H377" s="231"/>
      <c r="I377" s="232" t="str">
        <f t="shared" si="39"/>
        <v xml:space="preserve"> </v>
      </c>
      <c r="J377" s="233"/>
      <c r="K377" s="111"/>
      <c r="L377" s="111"/>
      <c r="M377" s="233"/>
      <c r="N377" s="234"/>
      <c r="O377" s="235" t="str">
        <f>IF(A377="x",SUM(M$363:N377)-SUM(O$363:O376)," ")</f>
        <v xml:space="preserve"> </v>
      </c>
      <c r="P377" s="236"/>
      <c r="Q377" s="237"/>
      <c r="R377" s="112" t="str">
        <f t="shared" si="41"/>
        <v xml:space="preserve"> </v>
      </c>
      <c r="S377" s="113" t="str">
        <f t="shared" si="42"/>
        <v xml:space="preserve"> </v>
      </c>
      <c r="T377" s="238" t="str">
        <f t="shared" si="43"/>
        <v xml:space="preserve"> </v>
      </c>
      <c r="U377" s="239"/>
      <c r="V377" s="240"/>
      <c r="W377" s="241"/>
      <c r="X377" s="241"/>
      <c r="Y377" s="241"/>
      <c r="Z377" s="242"/>
    </row>
    <row r="378" spans="1:26" s="114" customFormat="1" ht="20.100000000000001" customHeight="1" x14ac:dyDescent="0.25">
      <c r="A378" s="109"/>
      <c r="B378" s="110"/>
      <c r="C378" s="110"/>
      <c r="D378" s="227" t="str">
        <f t="shared" si="38"/>
        <v xml:space="preserve"> </v>
      </c>
      <c r="E378" s="228"/>
      <c r="F378" s="229" t="str">
        <f t="shared" si="40"/>
        <v xml:space="preserve"> </v>
      </c>
      <c r="G378" s="230"/>
      <c r="H378" s="231"/>
      <c r="I378" s="232" t="str">
        <f t="shared" si="39"/>
        <v xml:space="preserve"> </v>
      </c>
      <c r="J378" s="233"/>
      <c r="K378" s="111"/>
      <c r="L378" s="111"/>
      <c r="M378" s="233"/>
      <c r="N378" s="234"/>
      <c r="O378" s="235" t="str">
        <f>IF(A378="x",SUM(M$363:N378)-SUM(O$363:O377)," ")</f>
        <v xml:space="preserve"> </v>
      </c>
      <c r="P378" s="236"/>
      <c r="Q378" s="237"/>
      <c r="R378" s="112" t="str">
        <f t="shared" si="41"/>
        <v xml:space="preserve"> </v>
      </c>
      <c r="S378" s="113" t="str">
        <f t="shared" si="42"/>
        <v xml:space="preserve"> </v>
      </c>
      <c r="T378" s="238" t="str">
        <f t="shared" si="43"/>
        <v xml:space="preserve"> </v>
      </c>
      <c r="U378" s="239"/>
      <c r="V378" s="240"/>
      <c r="W378" s="241"/>
      <c r="X378" s="241"/>
      <c r="Y378" s="241"/>
      <c r="Z378" s="242"/>
    </row>
    <row r="379" spans="1:26" s="114" customFormat="1" ht="20.100000000000001" customHeight="1" x14ac:dyDescent="0.25">
      <c r="A379" s="109"/>
      <c r="B379" s="110"/>
      <c r="C379" s="110"/>
      <c r="D379" s="227" t="str">
        <f t="shared" si="38"/>
        <v xml:space="preserve"> </v>
      </c>
      <c r="E379" s="228"/>
      <c r="F379" s="229" t="str">
        <f t="shared" si="40"/>
        <v xml:space="preserve"> </v>
      </c>
      <c r="G379" s="230"/>
      <c r="H379" s="231"/>
      <c r="I379" s="232" t="str">
        <f t="shared" si="39"/>
        <v xml:space="preserve"> </v>
      </c>
      <c r="J379" s="233"/>
      <c r="K379" s="111"/>
      <c r="L379" s="111"/>
      <c r="M379" s="233"/>
      <c r="N379" s="234"/>
      <c r="O379" s="235" t="str">
        <f>IF(A379="x",SUM(M$363:N379)-SUM(O$363:O378)," ")</f>
        <v xml:space="preserve"> </v>
      </c>
      <c r="P379" s="236"/>
      <c r="Q379" s="237"/>
      <c r="R379" s="112" t="str">
        <f t="shared" si="41"/>
        <v xml:space="preserve"> </v>
      </c>
      <c r="S379" s="113" t="str">
        <f t="shared" si="42"/>
        <v xml:space="preserve"> </v>
      </c>
      <c r="T379" s="238" t="str">
        <f t="shared" si="43"/>
        <v xml:space="preserve"> </v>
      </c>
      <c r="U379" s="239"/>
      <c r="V379" s="240"/>
      <c r="W379" s="241"/>
      <c r="X379" s="241"/>
      <c r="Y379" s="241"/>
      <c r="Z379" s="242"/>
    </row>
    <row r="380" spans="1:26" s="114" customFormat="1" ht="20.100000000000001" customHeight="1" x14ac:dyDescent="0.25">
      <c r="A380" s="109"/>
      <c r="B380" s="110"/>
      <c r="C380" s="110"/>
      <c r="D380" s="227" t="str">
        <f t="shared" si="38"/>
        <v xml:space="preserve"> </v>
      </c>
      <c r="E380" s="228"/>
      <c r="F380" s="229" t="str">
        <f t="shared" si="40"/>
        <v xml:space="preserve"> </v>
      </c>
      <c r="G380" s="230"/>
      <c r="H380" s="231"/>
      <c r="I380" s="232" t="str">
        <f t="shared" si="39"/>
        <v xml:space="preserve"> </v>
      </c>
      <c r="J380" s="233"/>
      <c r="K380" s="111"/>
      <c r="L380" s="111"/>
      <c r="M380" s="233"/>
      <c r="N380" s="234"/>
      <c r="O380" s="235" t="str">
        <f>IF(A380="x",SUM(M$363:N380)-SUM(O$363:O379)," ")</f>
        <v xml:space="preserve"> </v>
      </c>
      <c r="P380" s="236"/>
      <c r="Q380" s="237"/>
      <c r="R380" s="112" t="str">
        <f t="shared" si="41"/>
        <v xml:space="preserve"> </v>
      </c>
      <c r="S380" s="113" t="str">
        <f t="shared" si="42"/>
        <v xml:space="preserve"> </v>
      </c>
      <c r="T380" s="238" t="str">
        <f t="shared" si="43"/>
        <v xml:space="preserve"> </v>
      </c>
      <c r="U380" s="239"/>
      <c r="V380" s="240"/>
      <c r="W380" s="241"/>
      <c r="X380" s="241"/>
      <c r="Y380" s="241"/>
      <c r="Z380" s="242"/>
    </row>
    <row r="381" spans="1:26" s="114" customFormat="1" ht="20.100000000000001" customHeight="1" x14ac:dyDescent="0.25">
      <c r="A381" s="109"/>
      <c r="B381" s="110"/>
      <c r="C381" s="110"/>
      <c r="D381" s="227" t="str">
        <f t="shared" si="38"/>
        <v xml:space="preserve"> </v>
      </c>
      <c r="E381" s="228"/>
      <c r="F381" s="229" t="str">
        <f t="shared" si="40"/>
        <v xml:space="preserve"> </v>
      </c>
      <c r="G381" s="230"/>
      <c r="H381" s="231"/>
      <c r="I381" s="232" t="str">
        <f t="shared" si="39"/>
        <v xml:space="preserve"> </v>
      </c>
      <c r="J381" s="233"/>
      <c r="K381" s="111"/>
      <c r="L381" s="111"/>
      <c r="M381" s="233"/>
      <c r="N381" s="234"/>
      <c r="O381" s="235" t="str">
        <f>IF(A381="x",SUM(M$363:N381)-SUM(O$363:O380)," ")</f>
        <v xml:space="preserve"> </v>
      </c>
      <c r="P381" s="236"/>
      <c r="Q381" s="237"/>
      <c r="R381" s="112" t="str">
        <f t="shared" si="41"/>
        <v xml:space="preserve"> </v>
      </c>
      <c r="S381" s="113" t="str">
        <f t="shared" si="42"/>
        <v xml:space="preserve"> </v>
      </c>
      <c r="T381" s="238" t="str">
        <f t="shared" si="43"/>
        <v xml:space="preserve"> </v>
      </c>
      <c r="U381" s="239"/>
      <c r="V381" s="240"/>
      <c r="W381" s="241"/>
      <c r="X381" s="241"/>
      <c r="Y381" s="241"/>
      <c r="Z381" s="242"/>
    </row>
    <row r="382" spans="1:26" s="114" customFormat="1" ht="20.100000000000001" customHeight="1" x14ac:dyDescent="0.25">
      <c r="A382" s="109"/>
      <c r="B382" s="110"/>
      <c r="C382" s="110"/>
      <c r="D382" s="227" t="str">
        <f t="shared" si="38"/>
        <v xml:space="preserve"> </v>
      </c>
      <c r="E382" s="228"/>
      <c r="F382" s="229" t="str">
        <f t="shared" si="40"/>
        <v xml:space="preserve"> </v>
      </c>
      <c r="G382" s="230"/>
      <c r="H382" s="231"/>
      <c r="I382" s="232" t="str">
        <f t="shared" si="39"/>
        <v xml:space="preserve"> </v>
      </c>
      <c r="J382" s="233"/>
      <c r="K382" s="111"/>
      <c r="L382" s="111"/>
      <c r="M382" s="233"/>
      <c r="N382" s="234"/>
      <c r="O382" s="235" t="str">
        <f>IF(A382="x",SUM(M$363:N382)-SUM(O$363:O381)," ")</f>
        <v xml:space="preserve"> </v>
      </c>
      <c r="P382" s="236"/>
      <c r="Q382" s="237"/>
      <c r="R382" s="112" t="str">
        <f t="shared" si="41"/>
        <v xml:space="preserve"> </v>
      </c>
      <c r="S382" s="113" t="str">
        <f t="shared" si="42"/>
        <v xml:space="preserve"> </v>
      </c>
      <c r="T382" s="238" t="str">
        <f t="shared" si="43"/>
        <v xml:space="preserve"> </v>
      </c>
      <c r="U382" s="239"/>
      <c r="V382" s="240"/>
      <c r="W382" s="241"/>
      <c r="X382" s="241"/>
      <c r="Y382" s="241"/>
      <c r="Z382" s="242"/>
    </row>
    <row r="383" spans="1:26" s="114" customFormat="1" ht="20.100000000000001" customHeight="1" x14ac:dyDescent="0.25">
      <c r="A383" s="109"/>
      <c r="B383" s="110"/>
      <c r="C383" s="110"/>
      <c r="D383" s="227" t="str">
        <f t="shared" si="38"/>
        <v xml:space="preserve"> </v>
      </c>
      <c r="E383" s="228"/>
      <c r="F383" s="229" t="str">
        <f t="shared" si="40"/>
        <v xml:space="preserve"> </v>
      </c>
      <c r="G383" s="230"/>
      <c r="H383" s="231"/>
      <c r="I383" s="232" t="str">
        <f t="shared" si="39"/>
        <v xml:space="preserve"> </v>
      </c>
      <c r="J383" s="233"/>
      <c r="K383" s="111"/>
      <c r="L383" s="111"/>
      <c r="M383" s="233"/>
      <c r="N383" s="234"/>
      <c r="O383" s="235" t="str">
        <f>IF(A383="x",SUM(M$363:N383)-SUM(O$363:O382)," ")</f>
        <v xml:space="preserve"> </v>
      </c>
      <c r="P383" s="236"/>
      <c r="Q383" s="237"/>
      <c r="R383" s="112" t="str">
        <f t="shared" si="41"/>
        <v xml:space="preserve"> </v>
      </c>
      <c r="S383" s="113" t="str">
        <f t="shared" si="42"/>
        <v xml:space="preserve"> </v>
      </c>
      <c r="T383" s="238" t="str">
        <f t="shared" si="43"/>
        <v xml:space="preserve"> </v>
      </c>
      <c r="U383" s="239"/>
      <c r="V383" s="240"/>
      <c r="W383" s="241"/>
      <c r="X383" s="241"/>
      <c r="Y383" s="241"/>
      <c r="Z383" s="242"/>
    </row>
    <row r="384" spans="1:26" s="114" customFormat="1" ht="20.100000000000001" customHeight="1" x14ac:dyDescent="0.25">
      <c r="A384" s="109"/>
      <c r="B384" s="110"/>
      <c r="C384" s="110"/>
      <c r="D384" s="227" t="str">
        <f t="shared" si="38"/>
        <v xml:space="preserve"> </v>
      </c>
      <c r="E384" s="228"/>
      <c r="F384" s="229" t="str">
        <f t="shared" si="40"/>
        <v xml:space="preserve"> </v>
      </c>
      <c r="G384" s="230"/>
      <c r="H384" s="231"/>
      <c r="I384" s="232" t="str">
        <f t="shared" si="39"/>
        <v xml:space="preserve"> </v>
      </c>
      <c r="J384" s="233"/>
      <c r="K384" s="111"/>
      <c r="L384" s="111"/>
      <c r="M384" s="233"/>
      <c r="N384" s="234"/>
      <c r="O384" s="235" t="str">
        <f>IF(A384="x",SUM(M$363:N384)-SUM(O$363:O383)," ")</f>
        <v xml:space="preserve"> </v>
      </c>
      <c r="P384" s="236"/>
      <c r="Q384" s="237"/>
      <c r="R384" s="112" t="str">
        <f t="shared" si="41"/>
        <v xml:space="preserve"> </v>
      </c>
      <c r="S384" s="113" t="str">
        <f t="shared" si="42"/>
        <v xml:space="preserve"> </v>
      </c>
      <c r="T384" s="238" t="str">
        <f t="shared" si="43"/>
        <v xml:space="preserve"> </v>
      </c>
      <c r="U384" s="239"/>
      <c r="V384" s="240"/>
      <c r="W384" s="241"/>
      <c r="X384" s="241"/>
      <c r="Y384" s="241"/>
      <c r="Z384" s="242"/>
    </row>
    <row r="385" spans="1:26" s="114" customFormat="1" ht="20.100000000000001" customHeight="1" x14ac:dyDescent="0.25">
      <c r="A385" s="109"/>
      <c r="B385" s="110"/>
      <c r="C385" s="110"/>
      <c r="D385" s="227" t="str">
        <f t="shared" si="38"/>
        <v xml:space="preserve"> </v>
      </c>
      <c r="E385" s="228"/>
      <c r="F385" s="229" t="str">
        <f t="shared" si="40"/>
        <v xml:space="preserve"> </v>
      </c>
      <c r="G385" s="230"/>
      <c r="H385" s="231"/>
      <c r="I385" s="232" t="str">
        <f t="shared" si="39"/>
        <v xml:space="preserve"> </v>
      </c>
      <c r="J385" s="233"/>
      <c r="K385" s="111"/>
      <c r="L385" s="111"/>
      <c r="M385" s="233"/>
      <c r="N385" s="234"/>
      <c r="O385" s="235" t="str">
        <f>IF(A385="x",SUM(M$363:N385)-SUM(O$363:O384)," ")</f>
        <v xml:space="preserve"> </v>
      </c>
      <c r="P385" s="236"/>
      <c r="Q385" s="237"/>
      <c r="R385" s="112" t="str">
        <f t="shared" si="41"/>
        <v xml:space="preserve"> </v>
      </c>
      <c r="S385" s="113" t="str">
        <f t="shared" si="42"/>
        <v xml:space="preserve"> </v>
      </c>
      <c r="T385" s="238" t="str">
        <f t="shared" si="43"/>
        <v xml:space="preserve"> </v>
      </c>
      <c r="U385" s="239"/>
      <c r="V385" s="240"/>
      <c r="W385" s="241"/>
      <c r="X385" s="241"/>
      <c r="Y385" s="241"/>
      <c r="Z385" s="242"/>
    </row>
    <row r="386" spans="1:26" s="114" customFormat="1" ht="20.100000000000001" customHeight="1" x14ac:dyDescent="0.25">
      <c r="A386" s="109"/>
      <c r="B386" s="110"/>
      <c r="C386" s="110"/>
      <c r="D386" s="227" t="str">
        <f t="shared" si="38"/>
        <v xml:space="preserve"> </v>
      </c>
      <c r="E386" s="228"/>
      <c r="F386" s="229" t="str">
        <f t="shared" si="40"/>
        <v xml:space="preserve"> </v>
      </c>
      <c r="G386" s="230"/>
      <c r="H386" s="231"/>
      <c r="I386" s="232" t="str">
        <f t="shared" si="39"/>
        <v xml:space="preserve"> </v>
      </c>
      <c r="J386" s="233"/>
      <c r="K386" s="111"/>
      <c r="L386" s="111"/>
      <c r="M386" s="233"/>
      <c r="N386" s="234"/>
      <c r="O386" s="235" t="str">
        <f>IF(A386="x",SUM(M$363:N386)-SUM(O$363:O385)," ")</f>
        <v xml:space="preserve"> </v>
      </c>
      <c r="P386" s="236"/>
      <c r="Q386" s="237"/>
      <c r="R386" s="112" t="str">
        <f t="shared" si="41"/>
        <v xml:space="preserve"> </v>
      </c>
      <c r="S386" s="113" t="str">
        <f t="shared" si="42"/>
        <v xml:space="preserve"> </v>
      </c>
      <c r="T386" s="238" t="str">
        <f t="shared" si="43"/>
        <v xml:space="preserve"> </v>
      </c>
      <c r="U386" s="239"/>
      <c r="V386" s="240"/>
      <c r="W386" s="241"/>
      <c r="X386" s="241"/>
      <c r="Y386" s="241"/>
      <c r="Z386" s="242"/>
    </row>
    <row r="387" spans="1:26" s="114" customFormat="1" ht="20.100000000000001" customHeight="1" x14ac:dyDescent="0.25">
      <c r="A387" s="109"/>
      <c r="B387" s="110"/>
      <c r="C387" s="110"/>
      <c r="D387" s="227" t="str">
        <f t="shared" si="38"/>
        <v xml:space="preserve"> </v>
      </c>
      <c r="E387" s="228"/>
      <c r="F387" s="229" t="str">
        <f t="shared" si="40"/>
        <v xml:space="preserve"> </v>
      </c>
      <c r="G387" s="230"/>
      <c r="H387" s="231"/>
      <c r="I387" s="232" t="str">
        <f t="shared" si="39"/>
        <v xml:space="preserve"> </v>
      </c>
      <c r="J387" s="233"/>
      <c r="K387" s="111"/>
      <c r="L387" s="111"/>
      <c r="M387" s="233"/>
      <c r="N387" s="234"/>
      <c r="O387" s="235" t="str">
        <f>IF(A387="x",SUM(M$363:N387)-SUM(O$363:O386)," ")</f>
        <v xml:space="preserve"> </v>
      </c>
      <c r="P387" s="236"/>
      <c r="Q387" s="237"/>
      <c r="R387" s="112" t="str">
        <f t="shared" si="41"/>
        <v xml:space="preserve"> </v>
      </c>
      <c r="S387" s="113" t="str">
        <f t="shared" si="42"/>
        <v xml:space="preserve"> </v>
      </c>
      <c r="T387" s="238" t="str">
        <f t="shared" si="43"/>
        <v xml:space="preserve"> </v>
      </c>
      <c r="U387" s="239"/>
      <c r="V387" s="240"/>
      <c r="W387" s="241"/>
      <c r="X387" s="241"/>
      <c r="Y387" s="241"/>
      <c r="Z387" s="242"/>
    </row>
    <row r="388" spans="1:26" s="114" customFormat="1" ht="20.100000000000001" customHeight="1" x14ac:dyDescent="0.25">
      <c r="A388" s="109"/>
      <c r="B388" s="110"/>
      <c r="C388" s="110"/>
      <c r="D388" s="227" t="str">
        <f t="shared" si="38"/>
        <v xml:space="preserve"> </v>
      </c>
      <c r="E388" s="228"/>
      <c r="F388" s="229" t="str">
        <f t="shared" si="40"/>
        <v xml:space="preserve"> </v>
      </c>
      <c r="G388" s="230"/>
      <c r="H388" s="231"/>
      <c r="I388" s="232" t="str">
        <f t="shared" si="39"/>
        <v xml:space="preserve"> </v>
      </c>
      <c r="J388" s="233"/>
      <c r="K388" s="111"/>
      <c r="L388" s="111"/>
      <c r="M388" s="233"/>
      <c r="N388" s="234"/>
      <c r="O388" s="235" t="str">
        <f>IF(A388="x",SUM(M$363:N388)-SUM(O$363:O387)," ")</f>
        <v xml:space="preserve"> </v>
      </c>
      <c r="P388" s="236"/>
      <c r="Q388" s="237"/>
      <c r="R388" s="112" t="str">
        <f t="shared" si="41"/>
        <v xml:space="preserve"> </v>
      </c>
      <c r="S388" s="113" t="str">
        <f t="shared" si="42"/>
        <v xml:space="preserve"> </v>
      </c>
      <c r="T388" s="238" t="str">
        <f t="shared" si="43"/>
        <v xml:space="preserve"> </v>
      </c>
      <c r="U388" s="239"/>
      <c r="V388" s="240"/>
      <c r="W388" s="241"/>
      <c r="X388" s="241"/>
      <c r="Y388" s="241"/>
      <c r="Z388" s="242"/>
    </row>
    <row r="389" spans="1:26" s="114" customFormat="1" ht="20.100000000000001" customHeight="1" x14ac:dyDescent="0.25">
      <c r="A389" s="109"/>
      <c r="B389" s="110"/>
      <c r="C389" s="110"/>
      <c r="D389" s="227" t="str">
        <f t="shared" si="38"/>
        <v xml:space="preserve"> </v>
      </c>
      <c r="E389" s="228"/>
      <c r="F389" s="229" t="str">
        <f t="shared" si="40"/>
        <v xml:space="preserve"> </v>
      </c>
      <c r="G389" s="230"/>
      <c r="H389" s="231"/>
      <c r="I389" s="232" t="str">
        <f t="shared" si="39"/>
        <v xml:space="preserve"> </v>
      </c>
      <c r="J389" s="233"/>
      <c r="K389" s="111"/>
      <c r="L389" s="111"/>
      <c r="M389" s="233"/>
      <c r="N389" s="234"/>
      <c r="O389" s="235" t="str">
        <f>IF(A389="x",SUM(M$363:N389)-SUM(O$363:O388)," ")</f>
        <v xml:space="preserve"> </v>
      </c>
      <c r="P389" s="236"/>
      <c r="Q389" s="237"/>
      <c r="R389" s="112" t="str">
        <f t="shared" si="41"/>
        <v xml:space="preserve"> </v>
      </c>
      <c r="S389" s="113" t="str">
        <f t="shared" si="42"/>
        <v xml:space="preserve"> </v>
      </c>
      <c r="T389" s="238" t="str">
        <f t="shared" si="43"/>
        <v xml:space="preserve"> </v>
      </c>
      <c r="U389" s="239"/>
      <c r="V389" s="240"/>
      <c r="W389" s="241"/>
      <c r="X389" s="241"/>
      <c r="Y389" s="241"/>
      <c r="Z389" s="242"/>
    </row>
    <row r="390" spans="1:26" s="114" customFormat="1" ht="20.100000000000001" customHeight="1" x14ac:dyDescent="0.25">
      <c r="A390" s="109"/>
      <c r="B390" s="110"/>
      <c r="C390" s="110"/>
      <c r="D390" s="227" t="str">
        <f t="shared" si="38"/>
        <v xml:space="preserve"> </v>
      </c>
      <c r="E390" s="228"/>
      <c r="F390" s="229" t="str">
        <f t="shared" si="40"/>
        <v xml:space="preserve"> </v>
      </c>
      <c r="G390" s="230"/>
      <c r="H390" s="231"/>
      <c r="I390" s="232" t="str">
        <f t="shared" si="39"/>
        <v xml:space="preserve"> </v>
      </c>
      <c r="J390" s="233"/>
      <c r="K390" s="111"/>
      <c r="L390" s="111"/>
      <c r="M390" s="233"/>
      <c r="N390" s="234"/>
      <c r="O390" s="235" t="str">
        <f>IF(A390="x",SUM(M$363:N390)-SUM(O$363:O389)," ")</f>
        <v xml:space="preserve"> </v>
      </c>
      <c r="P390" s="236"/>
      <c r="Q390" s="237"/>
      <c r="R390" s="112" t="str">
        <f t="shared" si="41"/>
        <v xml:space="preserve"> </v>
      </c>
      <c r="S390" s="113" t="str">
        <f t="shared" si="42"/>
        <v xml:space="preserve"> </v>
      </c>
      <c r="T390" s="238" t="str">
        <f t="shared" si="43"/>
        <v xml:space="preserve"> </v>
      </c>
      <c r="U390" s="239"/>
      <c r="V390" s="240"/>
      <c r="W390" s="241"/>
      <c r="X390" s="241"/>
      <c r="Y390" s="241"/>
      <c r="Z390" s="242"/>
    </row>
    <row r="391" spans="1:26" s="114" customFormat="1" ht="20.100000000000001" customHeight="1" x14ac:dyDescent="0.25">
      <c r="A391" s="109"/>
      <c r="B391" s="110"/>
      <c r="C391" s="110"/>
      <c r="D391" s="227" t="str">
        <f t="shared" si="38"/>
        <v xml:space="preserve"> </v>
      </c>
      <c r="E391" s="228"/>
      <c r="F391" s="229" t="str">
        <f t="shared" si="40"/>
        <v xml:space="preserve"> </v>
      </c>
      <c r="G391" s="230"/>
      <c r="H391" s="231"/>
      <c r="I391" s="232" t="str">
        <f t="shared" si="39"/>
        <v xml:space="preserve"> </v>
      </c>
      <c r="J391" s="233"/>
      <c r="K391" s="111"/>
      <c r="L391" s="111"/>
      <c r="M391" s="233"/>
      <c r="N391" s="234"/>
      <c r="O391" s="235" t="str">
        <f>IF(A391="x",SUM(M$363:N391)-SUM(O$363:O390)," ")</f>
        <v xml:space="preserve"> </v>
      </c>
      <c r="P391" s="236"/>
      <c r="Q391" s="237"/>
      <c r="R391" s="112" t="str">
        <f t="shared" si="41"/>
        <v xml:space="preserve"> </v>
      </c>
      <c r="S391" s="113" t="str">
        <f t="shared" si="42"/>
        <v xml:space="preserve"> </v>
      </c>
      <c r="T391" s="238" t="str">
        <f t="shared" si="43"/>
        <v xml:space="preserve"> </v>
      </c>
      <c r="U391" s="239"/>
      <c r="V391" s="240"/>
      <c r="W391" s="241"/>
      <c r="X391" s="241"/>
      <c r="Y391" s="241"/>
      <c r="Z391" s="242"/>
    </row>
    <row r="392" spans="1:26" s="114" customFormat="1" ht="20.100000000000001" customHeight="1" x14ac:dyDescent="0.25">
      <c r="A392" s="109"/>
      <c r="B392" s="110"/>
      <c r="C392" s="110"/>
      <c r="D392" s="227" t="str">
        <f t="shared" si="38"/>
        <v xml:space="preserve"> </v>
      </c>
      <c r="E392" s="228"/>
      <c r="F392" s="229" t="str">
        <f t="shared" si="40"/>
        <v xml:space="preserve"> </v>
      </c>
      <c r="G392" s="230"/>
      <c r="H392" s="231"/>
      <c r="I392" s="232" t="str">
        <f t="shared" si="39"/>
        <v xml:space="preserve"> </v>
      </c>
      <c r="J392" s="233"/>
      <c r="K392" s="111"/>
      <c r="L392" s="111"/>
      <c r="M392" s="233"/>
      <c r="N392" s="234"/>
      <c r="O392" s="235" t="str">
        <f>IF(A392="x",SUM(M$363:N392)-SUM(O$363:O391)," ")</f>
        <v xml:space="preserve"> </v>
      </c>
      <c r="P392" s="236"/>
      <c r="Q392" s="237"/>
      <c r="R392" s="112" t="str">
        <f t="shared" si="41"/>
        <v xml:space="preserve"> </v>
      </c>
      <c r="S392" s="113" t="str">
        <f t="shared" si="42"/>
        <v xml:space="preserve"> </v>
      </c>
      <c r="T392" s="238" t="str">
        <f t="shared" si="43"/>
        <v xml:space="preserve"> </v>
      </c>
      <c r="U392" s="239"/>
      <c r="V392" s="240"/>
      <c r="W392" s="241"/>
      <c r="X392" s="241"/>
      <c r="Y392" s="241"/>
      <c r="Z392" s="242"/>
    </row>
    <row r="393" spans="1:26" s="114" customFormat="1" ht="20.100000000000001" customHeight="1" x14ac:dyDescent="0.25">
      <c r="A393" s="109"/>
      <c r="B393" s="110"/>
      <c r="C393" s="110"/>
      <c r="D393" s="227" t="str">
        <f t="shared" si="38"/>
        <v xml:space="preserve"> </v>
      </c>
      <c r="E393" s="228"/>
      <c r="F393" s="229" t="str">
        <f t="shared" si="40"/>
        <v xml:space="preserve"> </v>
      </c>
      <c r="G393" s="230"/>
      <c r="H393" s="231"/>
      <c r="I393" s="232" t="str">
        <f t="shared" si="39"/>
        <v xml:space="preserve"> </v>
      </c>
      <c r="J393" s="233"/>
      <c r="K393" s="111"/>
      <c r="L393" s="111"/>
      <c r="M393" s="233"/>
      <c r="N393" s="234"/>
      <c r="O393" s="235" t="str">
        <f>IF(A393="x",SUM(M$363:N393)-SUM(O$363:O392)," ")</f>
        <v xml:space="preserve"> </v>
      </c>
      <c r="P393" s="236"/>
      <c r="Q393" s="237"/>
      <c r="R393" s="112" t="str">
        <f t="shared" si="41"/>
        <v xml:space="preserve"> </v>
      </c>
      <c r="S393" s="113" t="str">
        <f t="shared" si="42"/>
        <v xml:space="preserve"> </v>
      </c>
      <c r="T393" s="238" t="str">
        <f t="shared" si="43"/>
        <v xml:space="preserve"> </v>
      </c>
      <c r="U393" s="239"/>
      <c r="V393" s="240"/>
      <c r="W393" s="241"/>
      <c r="X393" s="241"/>
      <c r="Y393" s="241"/>
      <c r="Z393" s="242"/>
    </row>
    <row r="394" spans="1:26" s="114" customFormat="1" ht="20.100000000000001" customHeight="1" x14ac:dyDescent="0.25">
      <c r="A394" s="109"/>
      <c r="B394" s="110"/>
      <c r="C394" s="110"/>
      <c r="D394" s="227" t="str">
        <f t="shared" si="38"/>
        <v xml:space="preserve"> </v>
      </c>
      <c r="E394" s="228"/>
      <c r="F394" s="229" t="str">
        <f t="shared" si="40"/>
        <v xml:space="preserve"> </v>
      </c>
      <c r="G394" s="230"/>
      <c r="H394" s="231"/>
      <c r="I394" s="232" t="str">
        <f t="shared" si="39"/>
        <v xml:space="preserve"> </v>
      </c>
      <c r="J394" s="233"/>
      <c r="K394" s="111"/>
      <c r="L394" s="111"/>
      <c r="M394" s="233"/>
      <c r="N394" s="234"/>
      <c r="O394" s="235" t="str">
        <f>IF(A394="x",SUM(M$363:N394)-SUM(O$363:O393)," ")</f>
        <v xml:space="preserve"> </v>
      </c>
      <c r="P394" s="236"/>
      <c r="Q394" s="237"/>
      <c r="R394" s="112" t="str">
        <f t="shared" si="41"/>
        <v xml:space="preserve"> </v>
      </c>
      <c r="S394" s="113" t="str">
        <f t="shared" si="42"/>
        <v xml:space="preserve"> </v>
      </c>
      <c r="T394" s="238" t="str">
        <f t="shared" si="43"/>
        <v xml:space="preserve"> </v>
      </c>
      <c r="U394" s="239"/>
      <c r="V394" s="240"/>
      <c r="W394" s="241"/>
      <c r="X394" s="241"/>
      <c r="Y394" s="241"/>
      <c r="Z394" s="242"/>
    </row>
    <row r="395" spans="1:26" s="114" customFormat="1" ht="20.100000000000001" customHeight="1" x14ac:dyDescent="0.25">
      <c r="A395" s="109"/>
      <c r="B395" s="110"/>
      <c r="C395" s="110"/>
      <c r="D395" s="227" t="str">
        <f t="shared" si="38"/>
        <v xml:space="preserve"> </v>
      </c>
      <c r="E395" s="228"/>
      <c r="F395" s="229" t="str">
        <f t="shared" si="40"/>
        <v xml:space="preserve"> </v>
      </c>
      <c r="G395" s="230"/>
      <c r="H395" s="231"/>
      <c r="I395" s="232" t="str">
        <f t="shared" si="39"/>
        <v xml:space="preserve"> </v>
      </c>
      <c r="J395" s="233"/>
      <c r="K395" s="111"/>
      <c r="L395" s="111"/>
      <c r="M395" s="233"/>
      <c r="N395" s="234"/>
      <c r="O395" s="235" t="str">
        <f>IF(A395="x",SUM(M$363:N395)-SUM(O$363:O394)," ")</f>
        <v xml:space="preserve"> </v>
      </c>
      <c r="P395" s="236"/>
      <c r="Q395" s="237"/>
      <c r="R395" s="112" t="str">
        <f t="shared" si="41"/>
        <v xml:space="preserve"> </v>
      </c>
      <c r="S395" s="113" t="str">
        <f t="shared" si="42"/>
        <v xml:space="preserve"> </v>
      </c>
      <c r="T395" s="238" t="str">
        <f t="shared" si="43"/>
        <v xml:space="preserve"> </v>
      </c>
      <c r="U395" s="239"/>
      <c r="V395" s="240"/>
      <c r="W395" s="241"/>
      <c r="X395" s="241"/>
      <c r="Y395" s="241"/>
      <c r="Z395" s="242"/>
    </row>
    <row r="396" spans="1:26" s="114" customFormat="1" ht="20.100000000000001" customHeight="1" x14ac:dyDescent="0.25">
      <c r="A396" s="109"/>
      <c r="B396" s="110"/>
      <c r="C396" s="110"/>
      <c r="D396" s="227" t="str">
        <f t="shared" si="38"/>
        <v xml:space="preserve"> </v>
      </c>
      <c r="E396" s="228"/>
      <c r="F396" s="229" t="str">
        <f t="shared" si="40"/>
        <v xml:space="preserve"> </v>
      </c>
      <c r="G396" s="230"/>
      <c r="H396" s="231"/>
      <c r="I396" s="232" t="str">
        <f t="shared" si="39"/>
        <v xml:space="preserve"> </v>
      </c>
      <c r="J396" s="233"/>
      <c r="K396" s="111"/>
      <c r="L396" s="111"/>
      <c r="M396" s="233"/>
      <c r="N396" s="234"/>
      <c r="O396" s="235" t="str">
        <f>IF(A396="x",SUM(M$363:N396)-SUM(O$363:O395)," ")</f>
        <v xml:space="preserve"> </v>
      </c>
      <c r="P396" s="236"/>
      <c r="Q396" s="237"/>
      <c r="R396" s="112" t="str">
        <f t="shared" si="41"/>
        <v xml:space="preserve"> </v>
      </c>
      <c r="S396" s="113" t="str">
        <f t="shared" si="42"/>
        <v xml:space="preserve"> </v>
      </c>
      <c r="T396" s="238" t="str">
        <f t="shared" si="43"/>
        <v xml:space="preserve"> </v>
      </c>
      <c r="U396" s="239"/>
      <c r="V396" s="240"/>
      <c r="W396" s="241"/>
      <c r="X396" s="241"/>
      <c r="Y396" s="241"/>
      <c r="Z396" s="242"/>
    </row>
    <row r="397" spans="1:26" s="114" customFormat="1" ht="20.100000000000001" customHeight="1" x14ac:dyDescent="0.25">
      <c r="A397" s="109"/>
      <c r="B397" s="110"/>
      <c r="C397" s="110"/>
      <c r="D397" s="227" t="str">
        <f t="shared" si="38"/>
        <v xml:space="preserve"> </v>
      </c>
      <c r="E397" s="228"/>
      <c r="F397" s="229" t="str">
        <f t="shared" si="40"/>
        <v xml:space="preserve"> </v>
      </c>
      <c r="G397" s="230"/>
      <c r="H397" s="231"/>
      <c r="I397" s="232" t="str">
        <f t="shared" si="39"/>
        <v xml:space="preserve"> </v>
      </c>
      <c r="J397" s="233"/>
      <c r="K397" s="111"/>
      <c r="L397" s="111"/>
      <c r="M397" s="233"/>
      <c r="N397" s="234"/>
      <c r="O397" s="235" t="str">
        <f>IF(A397="x",SUM(M$363:N397)-SUM(O$363:O396)," ")</f>
        <v xml:space="preserve"> </v>
      </c>
      <c r="P397" s="236"/>
      <c r="Q397" s="237"/>
      <c r="R397" s="112" t="str">
        <f t="shared" si="41"/>
        <v xml:space="preserve"> </v>
      </c>
      <c r="S397" s="113" t="str">
        <f t="shared" si="42"/>
        <v xml:space="preserve"> </v>
      </c>
      <c r="T397" s="238" t="str">
        <f t="shared" si="43"/>
        <v xml:space="preserve"> </v>
      </c>
      <c r="U397" s="239"/>
      <c r="V397" s="240"/>
      <c r="W397" s="241"/>
      <c r="X397" s="241"/>
      <c r="Y397" s="241"/>
      <c r="Z397" s="242"/>
    </row>
    <row r="398" spans="1:26" s="114" customFormat="1" ht="20.100000000000001" customHeight="1" x14ac:dyDescent="0.25">
      <c r="A398" s="109"/>
      <c r="B398" s="110"/>
      <c r="C398" s="110"/>
      <c r="D398" s="227" t="str">
        <f t="shared" si="38"/>
        <v xml:space="preserve"> </v>
      </c>
      <c r="E398" s="228"/>
      <c r="F398" s="229" t="str">
        <f t="shared" si="40"/>
        <v xml:space="preserve"> </v>
      </c>
      <c r="G398" s="230"/>
      <c r="H398" s="231"/>
      <c r="I398" s="232" t="str">
        <f t="shared" si="39"/>
        <v xml:space="preserve"> </v>
      </c>
      <c r="J398" s="233"/>
      <c r="K398" s="111"/>
      <c r="L398" s="111"/>
      <c r="M398" s="233"/>
      <c r="N398" s="234"/>
      <c r="O398" s="235" t="str">
        <f>IF(A398="x",SUM(M$363:N398)-SUM(O$363:O397)," ")</f>
        <v xml:space="preserve"> </v>
      </c>
      <c r="P398" s="236"/>
      <c r="Q398" s="237"/>
      <c r="R398" s="112" t="str">
        <f t="shared" si="41"/>
        <v xml:space="preserve"> </v>
      </c>
      <c r="S398" s="113" t="str">
        <f t="shared" si="42"/>
        <v xml:space="preserve"> </v>
      </c>
      <c r="T398" s="238" t="str">
        <f t="shared" si="43"/>
        <v xml:space="preserve"> </v>
      </c>
      <c r="U398" s="239"/>
      <c r="V398" s="240"/>
      <c r="W398" s="241"/>
      <c r="X398" s="241"/>
      <c r="Y398" s="241"/>
      <c r="Z398" s="242"/>
    </row>
    <row r="399" spans="1:26" s="114" customFormat="1" ht="20.100000000000001" customHeight="1" x14ac:dyDescent="0.25">
      <c r="A399" s="109"/>
      <c r="B399" s="110"/>
      <c r="C399" s="110"/>
      <c r="D399" s="227" t="str">
        <f t="shared" si="38"/>
        <v xml:space="preserve"> </v>
      </c>
      <c r="E399" s="228"/>
      <c r="F399" s="229" t="str">
        <f t="shared" si="40"/>
        <v xml:space="preserve"> </v>
      </c>
      <c r="G399" s="230"/>
      <c r="H399" s="231"/>
      <c r="I399" s="232" t="str">
        <f t="shared" si="39"/>
        <v xml:space="preserve"> </v>
      </c>
      <c r="J399" s="233"/>
      <c r="K399" s="111"/>
      <c r="L399" s="111"/>
      <c r="M399" s="233"/>
      <c r="N399" s="234"/>
      <c r="O399" s="235" t="str">
        <f>IF(A399="x",SUM(M$363:N399)-SUM(O$363:O398)," ")</f>
        <v xml:space="preserve"> </v>
      </c>
      <c r="P399" s="236"/>
      <c r="Q399" s="237"/>
      <c r="R399" s="112" t="str">
        <f t="shared" si="41"/>
        <v xml:space="preserve"> </v>
      </c>
      <c r="S399" s="113" t="str">
        <f t="shared" si="42"/>
        <v xml:space="preserve"> </v>
      </c>
      <c r="T399" s="238" t="str">
        <f t="shared" si="43"/>
        <v xml:space="preserve"> </v>
      </c>
      <c r="U399" s="239"/>
      <c r="V399" s="240"/>
      <c r="W399" s="241"/>
      <c r="X399" s="241"/>
      <c r="Y399" s="241"/>
      <c r="Z399" s="242"/>
    </row>
    <row r="400" spans="1:26" s="114" customFormat="1" ht="20.100000000000001" customHeight="1" x14ac:dyDescent="0.25">
      <c r="A400" s="109"/>
      <c r="B400" s="110"/>
      <c r="C400" s="110"/>
      <c r="D400" s="227" t="str">
        <f t="shared" si="38"/>
        <v xml:space="preserve"> </v>
      </c>
      <c r="E400" s="228"/>
      <c r="F400" s="229" t="str">
        <f t="shared" si="40"/>
        <v xml:space="preserve"> </v>
      </c>
      <c r="G400" s="230"/>
      <c r="H400" s="231"/>
      <c r="I400" s="232" t="str">
        <f t="shared" si="39"/>
        <v xml:space="preserve"> </v>
      </c>
      <c r="J400" s="233"/>
      <c r="K400" s="111"/>
      <c r="L400" s="111"/>
      <c r="M400" s="233"/>
      <c r="N400" s="234"/>
      <c r="O400" s="235" t="str">
        <f>IF(A400="x",SUM(M$363:N400)-SUM(O$363:O399)," ")</f>
        <v xml:space="preserve"> </v>
      </c>
      <c r="P400" s="236"/>
      <c r="Q400" s="237"/>
      <c r="R400" s="112" t="str">
        <f t="shared" si="41"/>
        <v xml:space="preserve"> </v>
      </c>
      <c r="S400" s="113" t="str">
        <f t="shared" si="42"/>
        <v xml:space="preserve"> </v>
      </c>
      <c r="T400" s="238" t="str">
        <f t="shared" si="43"/>
        <v xml:space="preserve"> </v>
      </c>
      <c r="U400" s="239"/>
      <c r="V400" s="240"/>
      <c r="W400" s="241"/>
      <c r="X400" s="241"/>
      <c r="Y400" s="241"/>
      <c r="Z400" s="242"/>
    </row>
    <row r="401" spans="1:26" s="114" customFormat="1" ht="20.100000000000001" customHeight="1" x14ac:dyDescent="0.25">
      <c r="A401" s="109"/>
      <c r="B401" s="110"/>
      <c r="C401" s="110"/>
      <c r="D401" s="227" t="str">
        <f t="shared" si="38"/>
        <v xml:space="preserve"> </v>
      </c>
      <c r="E401" s="228"/>
      <c r="F401" s="229" t="str">
        <f t="shared" si="40"/>
        <v xml:space="preserve"> </v>
      </c>
      <c r="G401" s="230"/>
      <c r="H401" s="231"/>
      <c r="I401" s="232" t="str">
        <f t="shared" si="39"/>
        <v xml:space="preserve"> </v>
      </c>
      <c r="J401" s="233"/>
      <c r="K401" s="111"/>
      <c r="L401" s="111"/>
      <c r="M401" s="233"/>
      <c r="N401" s="234"/>
      <c r="O401" s="235" t="str">
        <f>IF(A401="x",SUM(M$363:N401)-SUM(O$363:O400)," ")</f>
        <v xml:space="preserve"> </v>
      </c>
      <c r="P401" s="236"/>
      <c r="Q401" s="237"/>
      <c r="R401" s="112" t="str">
        <f t="shared" si="41"/>
        <v xml:space="preserve"> </v>
      </c>
      <c r="S401" s="113" t="str">
        <f t="shared" si="42"/>
        <v xml:space="preserve"> </v>
      </c>
      <c r="T401" s="238" t="str">
        <f t="shared" si="43"/>
        <v xml:space="preserve"> </v>
      </c>
      <c r="U401" s="239"/>
      <c r="V401" s="240"/>
      <c r="W401" s="241"/>
      <c r="X401" s="241"/>
      <c r="Y401" s="241"/>
      <c r="Z401" s="242"/>
    </row>
    <row r="402" spans="1:26" s="114" customFormat="1" ht="20.100000000000001" customHeight="1" x14ac:dyDescent="0.25">
      <c r="A402" s="109"/>
      <c r="B402" s="110"/>
      <c r="C402" s="110"/>
      <c r="D402" s="227" t="str">
        <f t="shared" si="38"/>
        <v xml:space="preserve"> </v>
      </c>
      <c r="E402" s="228"/>
      <c r="F402" s="229" t="str">
        <f t="shared" si="40"/>
        <v xml:space="preserve"> </v>
      </c>
      <c r="G402" s="230"/>
      <c r="H402" s="231"/>
      <c r="I402" s="232" t="str">
        <f t="shared" si="39"/>
        <v xml:space="preserve"> </v>
      </c>
      <c r="J402" s="233"/>
      <c r="K402" s="111"/>
      <c r="L402" s="111"/>
      <c r="M402" s="233"/>
      <c r="N402" s="234"/>
      <c r="O402" s="235" t="str">
        <f>IF(A402="x",SUM(M$363:N402)-SUM(O$363:O401)," ")</f>
        <v xml:space="preserve"> </v>
      </c>
      <c r="P402" s="236"/>
      <c r="Q402" s="237"/>
      <c r="R402" s="112" t="str">
        <f t="shared" si="41"/>
        <v xml:space="preserve"> </v>
      </c>
      <c r="S402" s="113" t="str">
        <f t="shared" si="42"/>
        <v xml:space="preserve"> </v>
      </c>
      <c r="T402" s="238" t="str">
        <f t="shared" si="43"/>
        <v xml:space="preserve"> </v>
      </c>
      <c r="U402" s="239"/>
      <c r="V402" s="240"/>
      <c r="W402" s="241"/>
      <c r="X402" s="241"/>
      <c r="Y402" s="241"/>
      <c r="Z402" s="242"/>
    </row>
    <row r="403" spans="1:26" s="114" customFormat="1" ht="20.100000000000001" customHeight="1" x14ac:dyDescent="0.25">
      <c r="A403" s="109"/>
      <c r="B403" s="110"/>
      <c r="C403" s="110"/>
      <c r="D403" s="227" t="str">
        <f t="shared" si="38"/>
        <v xml:space="preserve"> </v>
      </c>
      <c r="E403" s="228"/>
      <c r="F403" s="229" t="str">
        <f t="shared" si="40"/>
        <v xml:space="preserve"> </v>
      </c>
      <c r="G403" s="230"/>
      <c r="H403" s="231"/>
      <c r="I403" s="232" t="str">
        <f t="shared" si="39"/>
        <v xml:space="preserve"> </v>
      </c>
      <c r="J403" s="233"/>
      <c r="K403" s="111"/>
      <c r="L403" s="111"/>
      <c r="M403" s="233"/>
      <c r="N403" s="234"/>
      <c r="O403" s="235" t="str">
        <f>IF(A403="x",SUM(M$363:N403)-SUM(O$363:O402)," ")</f>
        <v xml:space="preserve"> </v>
      </c>
      <c r="P403" s="236"/>
      <c r="Q403" s="237"/>
      <c r="R403" s="112" t="str">
        <f t="shared" si="41"/>
        <v xml:space="preserve"> </v>
      </c>
      <c r="S403" s="113" t="str">
        <f t="shared" si="42"/>
        <v xml:space="preserve"> </v>
      </c>
      <c r="T403" s="238" t="str">
        <f t="shared" si="43"/>
        <v xml:space="preserve"> </v>
      </c>
      <c r="U403" s="239"/>
      <c r="V403" s="240"/>
      <c r="W403" s="241"/>
      <c r="X403" s="241"/>
      <c r="Y403" s="241"/>
      <c r="Z403" s="242"/>
    </row>
    <row r="404" spans="1:26" s="114" customFormat="1" ht="20.100000000000001" customHeight="1" thickBot="1" x14ac:dyDescent="0.3">
      <c r="A404" s="109"/>
      <c r="B404" s="110"/>
      <c r="C404" s="110"/>
      <c r="D404" s="227" t="str">
        <f t="shared" si="38"/>
        <v xml:space="preserve"> </v>
      </c>
      <c r="E404" s="228"/>
      <c r="F404" s="229" t="str">
        <f>IF(A404="x","hier Ansatzbezeichnung eingeben;  z.B. 'Personal'"," ")</f>
        <v xml:space="preserve"> </v>
      </c>
      <c r="G404" s="230"/>
      <c r="H404" s="231"/>
      <c r="I404" s="232" t="str">
        <f>IF(A404="x","hier SOLL eintragen"," ")</f>
        <v xml:space="preserve"> </v>
      </c>
      <c r="J404" s="233"/>
      <c r="K404" s="111"/>
      <c r="L404" s="111"/>
      <c r="M404" s="233"/>
      <c r="N404" s="234"/>
      <c r="O404" s="235" t="str">
        <f>IF(A404="x",SUM(M$363:N404)-SUM(O$363:O403)," ")</f>
        <v xml:space="preserve"> </v>
      </c>
      <c r="P404" s="236"/>
      <c r="Q404" s="237"/>
      <c r="R404" s="112" t="str">
        <f>IF(OR(I404=0,I404=" ",I404&gt;=O404)," ",O404-I404)</f>
        <v xml:space="preserve"> </v>
      </c>
      <c r="S404" s="113" t="str">
        <f>IF(OR(I404=0,I404=" ",I404&lt;=O404)," ",I404-O404)</f>
        <v xml:space="preserve"> </v>
      </c>
      <c r="T404" s="238" t="str">
        <f>IF(AND(R404&lt;&gt;" ",R404&gt;0),R404/I404,IF(AND(S404&lt;&gt;" ",S404&gt;0),-S404/I404," "))</f>
        <v xml:space="preserve"> </v>
      </c>
      <c r="U404" s="239"/>
      <c r="V404" s="240"/>
      <c r="W404" s="241"/>
      <c r="X404" s="241"/>
      <c r="Y404" s="241"/>
      <c r="Z404" s="242"/>
    </row>
    <row r="405" spans="1:26" s="121" customFormat="1" ht="24.95" customHeight="1" thickBot="1" x14ac:dyDescent="0.3">
      <c r="A405" s="115"/>
      <c r="B405" s="116"/>
      <c r="C405" s="117"/>
      <c r="D405" s="260" t="s">
        <v>57</v>
      </c>
      <c r="E405" s="261"/>
      <c r="F405" s="261"/>
      <c r="G405" s="261"/>
      <c r="H405" s="262"/>
      <c r="I405" s="263" t="str">
        <f>IF(SUM(I363:J404)=0," ",SUM(I363:J404))</f>
        <v xml:space="preserve"> </v>
      </c>
      <c r="J405" s="264"/>
      <c r="K405" s="118"/>
      <c r="L405" s="118"/>
      <c r="M405" s="264" t="str">
        <f>IF(SUM(M363:N404)=0," ",SUM(M363:N404))</f>
        <v xml:space="preserve"> </v>
      </c>
      <c r="N405" s="265"/>
      <c r="O405" s="266" t="str">
        <f>IF(SUM(O363:Q404)=0," ",SUM(O363:Q404))</f>
        <v xml:space="preserve"> </v>
      </c>
      <c r="P405" s="267"/>
      <c r="Q405" s="268"/>
      <c r="R405" s="119"/>
      <c r="S405" s="120"/>
      <c r="T405" s="269"/>
      <c r="U405" s="270"/>
      <c r="V405" s="271"/>
      <c r="W405" s="272"/>
      <c r="X405" s="272"/>
      <c r="Y405" s="272"/>
      <c r="Z405" s="270"/>
    </row>
    <row r="406" spans="1:26" ht="15.75" x14ac:dyDescent="0.25">
      <c r="A406" s="122" t="s">
        <v>37</v>
      </c>
      <c r="B406" s="123"/>
      <c r="C406" s="124"/>
      <c r="D406" s="125"/>
      <c r="E406" s="125"/>
      <c r="F406" s="125"/>
      <c r="G406" s="125"/>
      <c r="H406" s="125"/>
      <c r="I406" s="126"/>
      <c r="J406" s="126"/>
      <c r="K406" s="118"/>
      <c r="L406" s="118"/>
      <c r="M406" s="126"/>
      <c r="N406" s="126"/>
      <c r="O406" s="127"/>
      <c r="P406" s="127"/>
      <c r="Q406" s="127"/>
      <c r="R406" s="128"/>
      <c r="S406" s="128"/>
      <c r="T406" s="129"/>
      <c r="U406" s="129"/>
      <c r="V406" s="129"/>
      <c r="W406" s="129"/>
      <c r="X406" s="129"/>
      <c r="Y406" s="129"/>
      <c r="Z406" s="129"/>
    </row>
    <row r="407" spans="1:26" x14ac:dyDescent="0.25">
      <c r="A407" s="259" t="str">
        <f>"- 2g -"</f>
        <v>- 2g -</v>
      </c>
      <c r="B407" s="259"/>
      <c r="C407" s="259"/>
      <c r="D407" s="259"/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</row>
    <row r="408" spans="1:26" s="5" customFormat="1" ht="35.1" customHeight="1" thickBot="1" x14ac:dyDescent="0.3">
      <c r="A408" s="177" t="s">
        <v>25</v>
      </c>
      <c r="B408" s="177"/>
      <c r="C408" s="177"/>
      <c r="D408" s="177"/>
      <c r="E408" s="177"/>
      <c r="F408" s="177"/>
      <c r="G408" s="177"/>
      <c r="H408" s="177"/>
      <c r="I408" s="197"/>
      <c r="J408" s="160"/>
      <c r="K408" s="160"/>
      <c r="L408" s="160"/>
      <c r="M408" s="160"/>
      <c r="N408" s="176" t="s">
        <v>25</v>
      </c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</row>
    <row r="409" spans="1:26" s="102" customFormat="1" ht="29.25" customHeight="1" x14ac:dyDescent="0.25">
      <c r="A409" s="178" t="s">
        <v>26</v>
      </c>
      <c r="B409" s="181" t="s">
        <v>3</v>
      </c>
      <c r="C409" s="184" t="s">
        <v>4</v>
      </c>
      <c r="D409" s="250" t="s">
        <v>52</v>
      </c>
      <c r="E409" s="201"/>
      <c r="F409" s="201"/>
      <c r="G409" s="201"/>
      <c r="H409" s="202"/>
      <c r="I409" s="252" t="s">
        <v>53</v>
      </c>
      <c r="J409" s="253"/>
      <c r="K409" s="159"/>
      <c r="L409" s="159"/>
      <c r="M409" s="253" t="s">
        <v>27</v>
      </c>
      <c r="N409" s="253"/>
      <c r="O409" s="253"/>
      <c r="P409" s="253"/>
      <c r="Q409" s="254"/>
      <c r="R409" s="198" t="s">
        <v>28</v>
      </c>
      <c r="S409" s="190"/>
      <c r="T409" s="190"/>
      <c r="U409" s="199"/>
      <c r="V409" s="200" t="s">
        <v>29</v>
      </c>
      <c r="W409" s="201"/>
      <c r="X409" s="201"/>
      <c r="Y409" s="201"/>
      <c r="Z409" s="202"/>
    </row>
    <row r="410" spans="1:26" s="103" customFormat="1" x14ac:dyDescent="0.2">
      <c r="A410" s="179"/>
      <c r="B410" s="182"/>
      <c r="C410" s="185"/>
      <c r="D410" s="251"/>
      <c r="E410" s="204"/>
      <c r="F410" s="204"/>
      <c r="G410" s="204"/>
      <c r="H410" s="205"/>
      <c r="I410" s="209" t="s">
        <v>11</v>
      </c>
      <c r="J410" s="210"/>
      <c r="K410" s="159"/>
      <c r="L410" s="159"/>
      <c r="M410" s="204" t="s">
        <v>11</v>
      </c>
      <c r="N410" s="204"/>
      <c r="O410" s="204"/>
      <c r="P410" s="204"/>
      <c r="Q410" s="205"/>
      <c r="R410" s="209" t="s">
        <v>11</v>
      </c>
      <c r="S410" s="211"/>
      <c r="T410" s="212" t="s">
        <v>30</v>
      </c>
      <c r="U410" s="213"/>
      <c r="V410" s="203"/>
      <c r="W410" s="204"/>
      <c r="X410" s="204"/>
      <c r="Y410" s="204"/>
      <c r="Z410" s="205"/>
    </row>
    <row r="411" spans="1:26" s="103" customFormat="1" ht="23.1" customHeight="1" x14ac:dyDescent="0.25">
      <c r="A411" s="180"/>
      <c r="B411" s="183"/>
      <c r="C411" s="186"/>
      <c r="D411" s="255" t="s">
        <v>31</v>
      </c>
      <c r="E411" s="256"/>
      <c r="F411" s="255" t="s">
        <v>32</v>
      </c>
      <c r="G411" s="257"/>
      <c r="H411" s="258"/>
      <c r="I411" s="214" t="s">
        <v>33</v>
      </c>
      <c r="J411" s="215"/>
      <c r="K411" s="102"/>
      <c r="L411" s="102"/>
      <c r="M411" s="216" t="s">
        <v>34</v>
      </c>
      <c r="N411" s="217"/>
      <c r="O411" s="218" t="s">
        <v>35</v>
      </c>
      <c r="P411" s="216"/>
      <c r="Q411" s="219"/>
      <c r="R411" s="104" t="s">
        <v>9</v>
      </c>
      <c r="S411" s="105" t="s">
        <v>10</v>
      </c>
      <c r="T411" s="222" t="str">
        <f>"+ / -"</f>
        <v>+ / -</v>
      </c>
      <c r="U411" s="223"/>
      <c r="V411" s="206"/>
      <c r="W411" s="207"/>
      <c r="X411" s="207"/>
      <c r="Y411" s="207"/>
      <c r="Z411" s="208"/>
    </row>
    <row r="412" spans="1:26" s="108" customFormat="1" ht="13.5" thickBot="1" x14ac:dyDescent="0.25">
      <c r="A412" s="106">
        <v>1</v>
      </c>
      <c r="B412" s="21">
        <v>2</v>
      </c>
      <c r="C412" s="21">
        <v>3</v>
      </c>
      <c r="D412" s="243">
        <v>4</v>
      </c>
      <c r="E412" s="244"/>
      <c r="F412" s="243">
        <v>5</v>
      </c>
      <c r="G412" s="245"/>
      <c r="H412" s="246"/>
      <c r="I412" s="247">
        <v>6</v>
      </c>
      <c r="J412" s="245"/>
      <c r="K412" s="107"/>
      <c r="L412" s="107"/>
      <c r="M412" s="245">
        <v>7</v>
      </c>
      <c r="N412" s="244"/>
      <c r="O412" s="243">
        <v>8</v>
      </c>
      <c r="P412" s="245"/>
      <c r="Q412" s="246"/>
      <c r="R412" s="106">
        <v>9</v>
      </c>
      <c r="S412" s="21">
        <v>10</v>
      </c>
      <c r="T412" s="248">
        <v>11</v>
      </c>
      <c r="U412" s="249"/>
      <c r="V412" s="224">
        <v>12</v>
      </c>
      <c r="W412" s="225"/>
      <c r="X412" s="225"/>
      <c r="Y412" s="225"/>
      <c r="Z412" s="226"/>
    </row>
    <row r="413" spans="1:26" s="121" customFormat="1" ht="24.95" customHeight="1" thickBot="1" x14ac:dyDescent="0.3">
      <c r="A413" s="115"/>
      <c r="B413" s="116"/>
      <c r="C413" s="117"/>
      <c r="D413" s="260" t="s">
        <v>38</v>
      </c>
      <c r="E413" s="261"/>
      <c r="F413" s="261"/>
      <c r="G413" s="261"/>
      <c r="H413" s="262"/>
      <c r="I413" s="263" t="str">
        <f>IF(I405=" "," ",I405)</f>
        <v xml:space="preserve"> </v>
      </c>
      <c r="J413" s="264"/>
      <c r="K413" s="118"/>
      <c r="L413" s="118"/>
      <c r="M413" s="264" t="str">
        <f>IF(M405=" "," ",M405)</f>
        <v xml:space="preserve"> </v>
      </c>
      <c r="N413" s="265"/>
      <c r="O413" s="266" t="str">
        <f>IF(O405=" "," ",O405)</f>
        <v xml:space="preserve"> </v>
      </c>
      <c r="P413" s="267"/>
      <c r="Q413" s="268"/>
      <c r="R413" s="119"/>
      <c r="S413" s="120"/>
      <c r="T413" s="269"/>
      <c r="U413" s="270"/>
      <c r="V413" s="271"/>
      <c r="W413" s="272"/>
      <c r="X413" s="272"/>
      <c r="Y413" s="272"/>
      <c r="Z413" s="270"/>
    </row>
    <row r="414" spans="1:26" s="114" customFormat="1" ht="20.100000000000001" customHeight="1" x14ac:dyDescent="0.25">
      <c r="A414" s="109"/>
      <c r="B414" s="110"/>
      <c r="C414" s="110"/>
      <c r="D414" s="227" t="str">
        <f t="shared" ref="D414:D454" si="44">IF($A414="x","Z W I S C H E N S U M M E  von Ansatz"," ")</f>
        <v xml:space="preserve"> </v>
      </c>
      <c r="E414" s="228"/>
      <c r="F414" s="229" t="str">
        <f>IF(A414="x","hier Ansatzbezeichnung eingeben;  z.B. 'Personal'"," ")</f>
        <v xml:space="preserve"> </v>
      </c>
      <c r="G414" s="230"/>
      <c r="H414" s="231"/>
      <c r="I414" s="232" t="str">
        <f>IF(A414="x","hier SOLL eintragen"," ")</f>
        <v xml:space="preserve"> </v>
      </c>
      <c r="J414" s="233"/>
      <c r="K414" s="111"/>
      <c r="L414" s="111"/>
      <c r="M414" s="233"/>
      <c r="N414" s="234"/>
      <c r="O414" s="235" t="str">
        <f>IF(A414="x",SUM(M$413:N414)-SUM(O$413:O413)," ")</f>
        <v xml:space="preserve"> </v>
      </c>
      <c r="P414" s="236"/>
      <c r="Q414" s="237"/>
      <c r="R414" s="112" t="str">
        <f>IF(OR(I414=0,I414=" ",I414&gt;=O414)," ",O414-I414)</f>
        <v xml:space="preserve"> </v>
      </c>
      <c r="S414" s="113" t="str">
        <f>IF(OR(I414=0,I414=" ",I414&lt;=O414)," ",I414-O414)</f>
        <v xml:space="preserve"> </v>
      </c>
      <c r="T414" s="238" t="str">
        <f>IF(AND(R414&lt;&gt;" ",R414&gt;0),R414/I414,IF(AND(S414&lt;&gt;" ",S414&gt;0),-S414/I414," "))</f>
        <v xml:space="preserve"> </v>
      </c>
      <c r="U414" s="239"/>
      <c r="V414" s="240"/>
      <c r="W414" s="241"/>
      <c r="X414" s="241"/>
      <c r="Y414" s="241"/>
      <c r="Z414" s="242"/>
    </row>
    <row r="415" spans="1:26" s="114" customFormat="1" ht="20.100000000000001" customHeight="1" x14ac:dyDescent="0.25">
      <c r="A415" s="109"/>
      <c r="B415" s="110"/>
      <c r="C415" s="110"/>
      <c r="D415" s="227" t="str">
        <f t="shared" si="44"/>
        <v xml:space="preserve"> </v>
      </c>
      <c r="E415" s="228"/>
      <c r="F415" s="229" t="str">
        <f>IF(A415="x","hier Ansatzbezeichnung eingeben;  z.B. 'Personal'"," ")</f>
        <v xml:space="preserve"> </v>
      </c>
      <c r="G415" s="230"/>
      <c r="H415" s="231"/>
      <c r="I415" s="232" t="str">
        <f t="shared" ref="I415:I453" si="45">IF(A415="x","hier SOLL eintragen"," ")</f>
        <v xml:space="preserve"> </v>
      </c>
      <c r="J415" s="233"/>
      <c r="K415" s="111"/>
      <c r="L415" s="111"/>
      <c r="M415" s="233"/>
      <c r="N415" s="234"/>
      <c r="O415" s="235" t="str">
        <f>IF(A415="x",SUM(M$413:N415)-SUM(O$413:O414)," ")</f>
        <v xml:space="preserve"> </v>
      </c>
      <c r="P415" s="236"/>
      <c r="Q415" s="237"/>
      <c r="R415" s="112" t="str">
        <f>IF(OR(I415=0,I415=" ",I415&gt;=O415)," ",O415-I415)</f>
        <v xml:space="preserve"> </v>
      </c>
      <c r="S415" s="113" t="str">
        <f>IF(OR(I415=0,I415=" ",I415&lt;=O415)," ",I415-O415)</f>
        <v xml:space="preserve"> </v>
      </c>
      <c r="T415" s="238" t="str">
        <f>IF(AND(R415&lt;&gt;" ",R415&gt;0),R415/I415,IF(AND(S415&lt;&gt;" ",S415&gt;0),-S415/I415," "))</f>
        <v xml:space="preserve"> </v>
      </c>
      <c r="U415" s="239"/>
      <c r="V415" s="240"/>
      <c r="W415" s="241"/>
      <c r="X415" s="241"/>
      <c r="Y415" s="241"/>
      <c r="Z415" s="242"/>
    </row>
    <row r="416" spans="1:26" s="114" customFormat="1" ht="20.100000000000001" customHeight="1" x14ac:dyDescent="0.25">
      <c r="A416" s="109"/>
      <c r="B416" s="110"/>
      <c r="C416" s="110"/>
      <c r="D416" s="227" t="str">
        <f t="shared" si="44"/>
        <v xml:space="preserve"> </v>
      </c>
      <c r="E416" s="228"/>
      <c r="F416" s="229" t="str">
        <f t="shared" ref="F416:F453" si="46">IF(A416="x","hier Ansatzbezeichnung eingeben;  z.B. 'Personal'"," ")</f>
        <v xml:space="preserve"> </v>
      </c>
      <c r="G416" s="230"/>
      <c r="H416" s="231"/>
      <c r="I416" s="232" t="str">
        <f t="shared" si="45"/>
        <v xml:space="preserve"> </v>
      </c>
      <c r="J416" s="233"/>
      <c r="K416" s="111"/>
      <c r="L416" s="111"/>
      <c r="M416" s="233"/>
      <c r="N416" s="234"/>
      <c r="O416" s="235" t="str">
        <f>IF(A416="x",SUM(M$413:N416)-SUM(O$413:O415)," ")</f>
        <v xml:space="preserve"> </v>
      </c>
      <c r="P416" s="236"/>
      <c r="Q416" s="237"/>
      <c r="R416" s="112" t="str">
        <f t="shared" ref="R416:R453" si="47">IF(OR(I416=0,I416=" ",I416&gt;=O416)," ",O416-I416)</f>
        <v xml:space="preserve"> </v>
      </c>
      <c r="S416" s="113" t="str">
        <f t="shared" ref="S416:S453" si="48">IF(OR(I416=0,I416=" ",I416&lt;=O416)," ",I416-O416)</f>
        <v xml:space="preserve"> </v>
      </c>
      <c r="T416" s="238" t="str">
        <f t="shared" ref="T416:T453" si="49">IF(AND(R416&lt;&gt;" ",R416&gt;0),R416/I416,IF(AND(S416&lt;&gt;" ",S416&gt;0),-S416/I416," "))</f>
        <v xml:space="preserve"> </v>
      </c>
      <c r="U416" s="239"/>
      <c r="V416" s="240"/>
      <c r="W416" s="241"/>
      <c r="X416" s="241"/>
      <c r="Y416" s="241"/>
      <c r="Z416" s="242"/>
    </row>
    <row r="417" spans="1:26" s="114" customFormat="1" ht="20.100000000000001" customHeight="1" x14ac:dyDescent="0.25">
      <c r="A417" s="109"/>
      <c r="B417" s="110"/>
      <c r="C417" s="110"/>
      <c r="D417" s="227" t="str">
        <f t="shared" si="44"/>
        <v xml:space="preserve"> </v>
      </c>
      <c r="E417" s="228"/>
      <c r="F417" s="229" t="str">
        <f t="shared" si="46"/>
        <v xml:space="preserve"> </v>
      </c>
      <c r="G417" s="230"/>
      <c r="H417" s="231"/>
      <c r="I417" s="232" t="str">
        <f t="shared" si="45"/>
        <v xml:space="preserve"> </v>
      </c>
      <c r="J417" s="233"/>
      <c r="K417" s="111"/>
      <c r="L417" s="111"/>
      <c r="M417" s="233"/>
      <c r="N417" s="234"/>
      <c r="O417" s="235" t="str">
        <f>IF(A417="x",SUM(M$413:N417)-SUM(O$413:O416)," ")</f>
        <v xml:space="preserve"> </v>
      </c>
      <c r="P417" s="236"/>
      <c r="Q417" s="237"/>
      <c r="R417" s="112" t="str">
        <f t="shared" si="47"/>
        <v xml:space="preserve"> </v>
      </c>
      <c r="S417" s="113" t="str">
        <f t="shared" si="48"/>
        <v xml:space="preserve"> </v>
      </c>
      <c r="T417" s="238" t="str">
        <f t="shared" si="49"/>
        <v xml:space="preserve"> </v>
      </c>
      <c r="U417" s="239"/>
      <c r="V417" s="240"/>
      <c r="W417" s="241"/>
      <c r="X417" s="241"/>
      <c r="Y417" s="241"/>
      <c r="Z417" s="242"/>
    </row>
    <row r="418" spans="1:26" s="114" customFormat="1" ht="20.100000000000001" customHeight="1" x14ac:dyDescent="0.25">
      <c r="A418" s="109"/>
      <c r="B418" s="110"/>
      <c r="C418" s="110"/>
      <c r="D418" s="227" t="str">
        <f t="shared" si="44"/>
        <v xml:space="preserve"> </v>
      </c>
      <c r="E418" s="228"/>
      <c r="F418" s="229" t="str">
        <f t="shared" si="46"/>
        <v xml:space="preserve"> </v>
      </c>
      <c r="G418" s="230"/>
      <c r="H418" s="231"/>
      <c r="I418" s="232" t="str">
        <f t="shared" si="45"/>
        <v xml:space="preserve"> </v>
      </c>
      <c r="J418" s="233"/>
      <c r="K418" s="111"/>
      <c r="L418" s="111"/>
      <c r="M418" s="233"/>
      <c r="N418" s="234"/>
      <c r="O418" s="235" t="str">
        <f>IF(A418="x",SUM(M$413:N418)-SUM(O$413:O417)," ")</f>
        <v xml:space="preserve"> </v>
      </c>
      <c r="P418" s="236"/>
      <c r="Q418" s="237"/>
      <c r="R418" s="112" t="str">
        <f t="shared" si="47"/>
        <v xml:space="preserve"> </v>
      </c>
      <c r="S418" s="113" t="str">
        <f t="shared" si="48"/>
        <v xml:space="preserve"> </v>
      </c>
      <c r="T418" s="238" t="str">
        <f t="shared" si="49"/>
        <v xml:space="preserve"> </v>
      </c>
      <c r="U418" s="239"/>
      <c r="V418" s="240"/>
      <c r="W418" s="241"/>
      <c r="X418" s="241"/>
      <c r="Y418" s="241"/>
      <c r="Z418" s="242"/>
    </row>
    <row r="419" spans="1:26" s="114" customFormat="1" ht="20.100000000000001" customHeight="1" x14ac:dyDescent="0.25">
      <c r="A419" s="109"/>
      <c r="B419" s="110"/>
      <c r="C419" s="110"/>
      <c r="D419" s="227" t="str">
        <f t="shared" si="44"/>
        <v xml:space="preserve"> </v>
      </c>
      <c r="E419" s="228"/>
      <c r="F419" s="229" t="str">
        <f t="shared" si="46"/>
        <v xml:space="preserve"> </v>
      </c>
      <c r="G419" s="230"/>
      <c r="H419" s="231"/>
      <c r="I419" s="232" t="str">
        <f t="shared" si="45"/>
        <v xml:space="preserve"> </v>
      </c>
      <c r="J419" s="233"/>
      <c r="K419" s="111"/>
      <c r="L419" s="111"/>
      <c r="M419" s="233"/>
      <c r="N419" s="234"/>
      <c r="O419" s="235" t="str">
        <f>IF(A419="x",SUM(M$413:N419)-SUM(O$413:O418)," ")</f>
        <v xml:space="preserve"> </v>
      </c>
      <c r="P419" s="236"/>
      <c r="Q419" s="237"/>
      <c r="R419" s="112" t="str">
        <f t="shared" si="47"/>
        <v xml:space="preserve"> </v>
      </c>
      <c r="S419" s="113" t="str">
        <f t="shared" si="48"/>
        <v xml:space="preserve"> </v>
      </c>
      <c r="T419" s="238" t="str">
        <f t="shared" si="49"/>
        <v xml:space="preserve"> </v>
      </c>
      <c r="U419" s="239"/>
      <c r="V419" s="240"/>
      <c r="W419" s="241"/>
      <c r="X419" s="241"/>
      <c r="Y419" s="241"/>
      <c r="Z419" s="242"/>
    </row>
    <row r="420" spans="1:26" s="114" customFormat="1" ht="20.100000000000001" customHeight="1" x14ac:dyDescent="0.25">
      <c r="A420" s="109"/>
      <c r="B420" s="110"/>
      <c r="C420" s="110"/>
      <c r="D420" s="227" t="str">
        <f t="shared" si="44"/>
        <v xml:space="preserve"> </v>
      </c>
      <c r="E420" s="228"/>
      <c r="F420" s="229" t="str">
        <f t="shared" si="46"/>
        <v xml:space="preserve"> </v>
      </c>
      <c r="G420" s="230"/>
      <c r="H420" s="231"/>
      <c r="I420" s="232" t="str">
        <f t="shared" si="45"/>
        <v xml:space="preserve"> </v>
      </c>
      <c r="J420" s="233"/>
      <c r="K420" s="111"/>
      <c r="L420" s="111"/>
      <c r="M420" s="233"/>
      <c r="N420" s="234"/>
      <c r="O420" s="235" t="str">
        <f>IF(A420="x",SUM(M$413:N420)-SUM(O$413:O419)," ")</f>
        <v xml:space="preserve"> </v>
      </c>
      <c r="P420" s="236"/>
      <c r="Q420" s="237"/>
      <c r="R420" s="112" t="str">
        <f t="shared" si="47"/>
        <v xml:space="preserve"> </v>
      </c>
      <c r="S420" s="113" t="str">
        <f t="shared" si="48"/>
        <v xml:space="preserve"> </v>
      </c>
      <c r="T420" s="238" t="str">
        <f t="shared" si="49"/>
        <v xml:space="preserve"> </v>
      </c>
      <c r="U420" s="239"/>
      <c r="V420" s="240"/>
      <c r="W420" s="241"/>
      <c r="X420" s="241"/>
      <c r="Y420" s="241"/>
      <c r="Z420" s="242"/>
    </row>
    <row r="421" spans="1:26" s="114" customFormat="1" ht="20.100000000000001" customHeight="1" x14ac:dyDescent="0.25">
      <c r="A421" s="109"/>
      <c r="B421" s="110"/>
      <c r="C421" s="110"/>
      <c r="D421" s="227" t="str">
        <f t="shared" si="44"/>
        <v xml:space="preserve"> </v>
      </c>
      <c r="E421" s="228"/>
      <c r="F421" s="229" t="str">
        <f t="shared" si="46"/>
        <v xml:space="preserve"> </v>
      </c>
      <c r="G421" s="230"/>
      <c r="H421" s="231"/>
      <c r="I421" s="232" t="str">
        <f t="shared" si="45"/>
        <v xml:space="preserve"> </v>
      </c>
      <c r="J421" s="233"/>
      <c r="K421" s="111"/>
      <c r="L421" s="111"/>
      <c r="M421" s="233"/>
      <c r="N421" s="234"/>
      <c r="O421" s="235" t="str">
        <f>IF(A421="x",SUM(M$413:N421)-SUM(O$413:O420)," ")</f>
        <v xml:space="preserve"> </v>
      </c>
      <c r="P421" s="236"/>
      <c r="Q421" s="237"/>
      <c r="R421" s="112" t="str">
        <f t="shared" si="47"/>
        <v xml:space="preserve"> </v>
      </c>
      <c r="S421" s="113" t="str">
        <f t="shared" si="48"/>
        <v xml:space="preserve"> </v>
      </c>
      <c r="T421" s="238" t="str">
        <f t="shared" si="49"/>
        <v xml:space="preserve"> </v>
      </c>
      <c r="U421" s="239"/>
      <c r="V421" s="240"/>
      <c r="W421" s="241"/>
      <c r="X421" s="241"/>
      <c r="Y421" s="241"/>
      <c r="Z421" s="242"/>
    </row>
    <row r="422" spans="1:26" s="114" customFormat="1" ht="20.100000000000001" customHeight="1" x14ac:dyDescent="0.25">
      <c r="A422" s="109"/>
      <c r="B422" s="110"/>
      <c r="C422" s="110"/>
      <c r="D422" s="227" t="str">
        <f t="shared" si="44"/>
        <v xml:space="preserve"> </v>
      </c>
      <c r="E422" s="228"/>
      <c r="F422" s="229" t="str">
        <f t="shared" si="46"/>
        <v xml:space="preserve"> </v>
      </c>
      <c r="G422" s="230"/>
      <c r="H422" s="231"/>
      <c r="I422" s="232" t="str">
        <f t="shared" si="45"/>
        <v xml:space="preserve"> </v>
      </c>
      <c r="J422" s="233"/>
      <c r="K422" s="111"/>
      <c r="L422" s="111"/>
      <c r="M422" s="233"/>
      <c r="N422" s="234"/>
      <c r="O422" s="235" t="str">
        <f>IF(A422="x",SUM(M$413:N422)-SUM(O$413:O421)," ")</f>
        <v xml:space="preserve"> </v>
      </c>
      <c r="P422" s="236"/>
      <c r="Q422" s="237"/>
      <c r="R422" s="112" t="str">
        <f t="shared" si="47"/>
        <v xml:space="preserve"> </v>
      </c>
      <c r="S422" s="113" t="str">
        <f t="shared" si="48"/>
        <v xml:space="preserve"> </v>
      </c>
      <c r="T422" s="238" t="str">
        <f t="shared" si="49"/>
        <v xml:space="preserve"> </v>
      </c>
      <c r="U422" s="239"/>
      <c r="V422" s="240"/>
      <c r="W422" s="241"/>
      <c r="X422" s="241"/>
      <c r="Y422" s="241"/>
      <c r="Z422" s="242"/>
    </row>
    <row r="423" spans="1:26" s="114" customFormat="1" ht="20.100000000000001" customHeight="1" x14ac:dyDescent="0.25">
      <c r="A423" s="109"/>
      <c r="B423" s="110"/>
      <c r="C423" s="110"/>
      <c r="D423" s="227" t="str">
        <f t="shared" si="44"/>
        <v xml:space="preserve"> </v>
      </c>
      <c r="E423" s="228"/>
      <c r="F423" s="229" t="str">
        <f t="shared" si="46"/>
        <v xml:space="preserve"> </v>
      </c>
      <c r="G423" s="230"/>
      <c r="H423" s="231"/>
      <c r="I423" s="232" t="str">
        <f t="shared" si="45"/>
        <v xml:space="preserve"> </v>
      </c>
      <c r="J423" s="233"/>
      <c r="K423" s="111"/>
      <c r="L423" s="111"/>
      <c r="M423" s="233"/>
      <c r="N423" s="234"/>
      <c r="O423" s="235" t="str">
        <f>IF(A423="x",SUM(M$413:N423)-SUM(O$413:O422)," ")</f>
        <v xml:space="preserve"> </v>
      </c>
      <c r="P423" s="236"/>
      <c r="Q423" s="237"/>
      <c r="R423" s="112" t="str">
        <f t="shared" si="47"/>
        <v xml:space="preserve"> </v>
      </c>
      <c r="S423" s="113" t="str">
        <f t="shared" si="48"/>
        <v xml:space="preserve"> </v>
      </c>
      <c r="T423" s="238" t="str">
        <f t="shared" si="49"/>
        <v xml:space="preserve"> </v>
      </c>
      <c r="U423" s="239"/>
      <c r="V423" s="240"/>
      <c r="W423" s="241"/>
      <c r="X423" s="241"/>
      <c r="Y423" s="241"/>
      <c r="Z423" s="242"/>
    </row>
    <row r="424" spans="1:26" s="114" customFormat="1" ht="20.100000000000001" customHeight="1" x14ac:dyDescent="0.25">
      <c r="A424" s="109"/>
      <c r="B424" s="110"/>
      <c r="C424" s="110"/>
      <c r="D424" s="227" t="str">
        <f t="shared" si="44"/>
        <v xml:space="preserve"> </v>
      </c>
      <c r="E424" s="228"/>
      <c r="F424" s="229" t="str">
        <f t="shared" si="46"/>
        <v xml:space="preserve"> </v>
      </c>
      <c r="G424" s="230"/>
      <c r="H424" s="231"/>
      <c r="I424" s="232" t="str">
        <f t="shared" si="45"/>
        <v xml:space="preserve"> </v>
      </c>
      <c r="J424" s="233"/>
      <c r="K424" s="111"/>
      <c r="L424" s="111"/>
      <c r="M424" s="233"/>
      <c r="N424" s="234"/>
      <c r="O424" s="235" t="str">
        <f>IF(A424="x",SUM(M$413:N424)-SUM(O$413:O423)," ")</f>
        <v xml:space="preserve"> </v>
      </c>
      <c r="P424" s="236"/>
      <c r="Q424" s="237"/>
      <c r="R424" s="112" t="str">
        <f t="shared" si="47"/>
        <v xml:space="preserve"> </v>
      </c>
      <c r="S424" s="113" t="str">
        <f t="shared" si="48"/>
        <v xml:space="preserve"> </v>
      </c>
      <c r="T424" s="238" t="str">
        <f t="shared" si="49"/>
        <v xml:space="preserve"> </v>
      </c>
      <c r="U424" s="239"/>
      <c r="V424" s="240"/>
      <c r="W424" s="241"/>
      <c r="X424" s="241"/>
      <c r="Y424" s="241"/>
      <c r="Z424" s="242"/>
    </row>
    <row r="425" spans="1:26" s="114" customFormat="1" ht="20.100000000000001" customHeight="1" x14ac:dyDescent="0.25">
      <c r="A425" s="109"/>
      <c r="B425" s="110"/>
      <c r="C425" s="110"/>
      <c r="D425" s="227" t="str">
        <f t="shared" si="44"/>
        <v xml:space="preserve"> </v>
      </c>
      <c r="E425" s="228"/>
      <c r="F425" s="229" t="str">
        <f t="shared" si="46"/>
        <v xml:space="preserve"> </v>
      </c>
      <c r="G425" s="230"/>
      <c r="H425" s="231"/>
      <c r="I425" s="232" t="str">
        <f t="shared" si="45"/>
        <v xml:space="preserve"> </v>
      </c>
      <c r="J425" s="233"/>
      <c r="K425" s="111"/>
      <c r="L425" s="111"/>
      <c r="M425" s="233"/>
      <c r="N425" s="234"/>
      <c r="O425" s="235" t="str">
        <f>IF(A425="x",SUM(M$413:N425)-SUM(O$413:O424)," ")</f>
        <v xml:space="preserve"> </v>
      </c>
      <c r="P425" s="236"/>
      <c r="Q425" s="237"/>
      <c r="R425" s="112" t="str">
        <f t="shared" si="47"/>
        <v xml:space="preserve"> </v>
      </c>
      <c r="S425" s="113" t="str">
        <f t="shared" si="48"/>
        <v xml:space="preserve"> </v>
      </c>
      <c r="T425" s="238" t="str">
        <f t="shared" si="49"/>
        <v xml:space="preserve"> </v>
      </c>
      <c r="U425" s="239"/>
      <c r="V425" s="240"/>
      <c r="W425" s="241"/>
      <c r="X425" s="241"/>
      <c r="Y425" s="241"/>
      <c r="Z425" s="242"/>
    </row>
    <row r="426" spans="1:26" s="114" customFormat="1" ht="20.100000000000001" customHeight="1" x14ac:dyDescent="0.25">
      <c r="A426" s="109"/>
      <c r="B426" s="110"/>
      <c r="C426" s="110"/>
      <c r="D426" s="227" t="str">
        <f t="shared" si="44"/>
        <v xml:space="preserve"> </v>
      </c>
      <c r="E426" s="228"/>
      <c r="F426" s="229" t="str">
        <f t="shared" si="46"/>
        <v xml:space="preserve"> </v>
      </c>
      <c r="G426" s="230"/>
      <c r="H426" s="231"/>
      <c r="I426" s="232" t="str">
        <f t="shared" si="45"/>
        <v xml:space="preserve"> </v>
      </c>
      <c r="J426" s="233"/>
      <c r="K426" s="111"/>
      <c r="L426" s="111"/>
      <c r="M426" s="233"/>
      <c r="N426" s="234"/>
      <c r="O426" s="235" t="str">
        <f>IF(A426="x",SUM(M$413:N426)-SUM(O$413:O425)," ")</f>
        <v xml:space="preserve"> </v>
      </c>
      <c r="P426" s="236"/>
      <c r="Q426" s="237"/>
      <c r="R426" s="112" t="str">
        <f t="shared" si="47"/>
        <v xml:space="preserve"> </v>
      </c>
      <c r="S426" s="113" t="str">
        <f t="shared" si="48"/>
        <v xml:space="preserve"> </v>
      </c>
      <c r="T426" s="238" t="str">
        <f t="shared" si="49"/>
        <v xml:space="preserve"> </v>
      </c>
      <c r="U426" s="239"/>
      <c r="V426" s="240"/>
      <c r="W426" s="241"/>
      <c r="X426" s="241"/>
      <c r="Y426" s="241"/>
      <c r="Z426" s="242"/>
    </row>
    <row r="427" spans="1:26" s="114" customFormat="1" ht="20.100000000000001" customHeight="1" x14ac:dyDescent="0.25">
      <c r="A427" s="109"/>
      <c r="B427" s="110"/>
      <c r="C427" s="110"/>
      <c r="D427" s="227" t="str">
        <f t="shared" si="44"/>
        <v xml:space="preserve"> </v>
      </c>
      <c r="E427" s="228"/>
      <c r="F427" s="229" t="str">
        <f t="shared" si="46"/>
        <v xml:space="preserve"> </v>
      </c>
      <c r="G427" s="230"/>
      <c r="H427" s="231"/>
      <c r="I427" s="232" t="str">
        <f t="shared" si="45"/>
        <v xml:space="preserve"> </v>
      </c>
      <c r="J427" s="233"/>
      <c r="K427" s="111"/>
      <c r="L427" s="111"/>
      <c r="M427" s="233"/>
      <c r="N427" s="234"/>
      <c r="O427" s="235" t="str">
        <f>IF(A427="x",SUM(M$413:N427)-SUM(O$413:O426)," ")</f>
        <v xml:space="preserve"> </v>
      </c>
      <c r="P427" s="236"/>
      <c r="Q427" s="237"/>
      <c r="R427" s="112" t="str">
        <f t="shared" si="47"/>
        <v xml:space="preserve"> </v>
      </c>
      <c r="S427" s="113" t="str">
        <f t="shared" si="48"/>
        <v xml:space="preserve"> </v>
      </c>
      <c r="T427" s="238" t="str">
        <f t="shared" si="49"/>
        <v xml:space="preserve"> </v>
      </c>
      <c r="U427" s="239"/>
      <c r="V427" s="240"/>
      <c r="W427" s="241"/>
      <c r="X427" s="241"/>
      <c r="Y427" s="241"/>
      <c r="Z427" s="242"/>
    </row>
    <row r="428" spans="1:26" s="114" customFormat="1" ht="20.100000000000001" customHeight="1" x14ac:dyDescent="0.25">
      <c r="A428" s="109"/>
      <c r="B428" s="110"/>
      <c r="C428" s="110"/>
      <c r="D428" s="227" t="str">
        <f t="shared" si="44"/>
        <v xml:space="preserve"> </v>
      </c>
      <c r="E428" s="228"/>
      <c r="F428" s="229" t="str">
        <f t="shared" si="46"/>
        <v xml:space="preserve"> </v>
      </c>
      <c r="G428" s="230"/>
      <c r="H428" s="231"/>
      <c r="I428" s="232" t="str">
        <f t="shared" si="45"/>
        <v xml:space="preserve"> </v>
      </c>
      <c r="J428" s="233"/>
      <c r="K428" s="111"/>
      <c r="L428" s="111"/>
      <c r="M428" s="233"/>
      <c r="N428" s="234"/>
      <c r="O428" s="235" t="str">
        <f>IF(A428="x",SUM(M$413:N428)-SUM(O$413:O427)," ")</f>
        <v xml:space="preserve"> </v>
      </c>
      <c r="P428" s="236"/>
      <c r="Q428" s="237"/>
      <c r="R428" s="112" t="str">
        <f t="shared" si="47"/>
        <v xml:space="preserve"> </v>
      </c>
      <c r="S428" s="113" t="str">
        <f t="shared" si="48"/>
        <v xml:space="preserve"> </v>
      </c>
      <c r="T428" s="238" t="str">
        <f t="shared" si="49"/>
        <v xml:space="preserve"> </v>
      </c>
      <c r="U428" s="239"/>
      <c r="V428" s="240"/>
      <c r="W428" s="241"/>
      <c r="X428" s="241"/>
      <c r="Y428" s="241"/>
      <c r="Z428" s="242"/>
    </row>
    <row r="429" spans="1:26" s="114" customFormat="1" ht="20.100000000000001" customHeight="1" x14ac:dyDescent="0.25">
      <c r="A429" s="109"/>
      <c r="B429" s="110"/>
      <c r="C429" s="110"/>
      <c r="D429" s="227" t="str">
        <f t="shared" si="44"/>
        <v xml:space="preserve"> </v>
      </c>
      <c r="E429" s="228"/>
      <c r="F429" s="229" t="str">
        <f t="shared" si="46"/>
        <v xml:space="preserve"> </v>
      </c>
      <c r="G429" s="230"/>
      <c r="H429" s="231"/>
      <c r="I429" s="232" t="str">
        <f t="shared" si="45"/>
        <v xml:space="preserve"> </v>
      </c>
      <c r="J429" s="233"/>
      <c r="K429" s="111"/>
      <c r="L429" s="111"/>
      <c r="M429" s="233"/>
      <c r="N429" s="234"/>
      <c r="O429" s="235" t="str">
        <f>IF(A429="x",SUM(M$413:N429)-SUM(O$413:O428)," ")</f>
        <v xml:space="preserve"> </v>
      </c>
      <c r="P429" s="236"/>
      <c r="Q429" s="237"/>
      <c r="R429" s="112" t="str">
        <f t="shared" si="47"/>
        <v xml:space="preserve"> </v>
      </c>
      <c r="S429" s="113" t="str">
        <f t="shared" si="48"/>
        <v xml:space="preserve"> </v>
      </c>
      <c r="T429" s="238" t="str">
        <f t="shared" si="49"/>
        <v xml:space="preserve"> </v>
      </c>
      <c r="U429" s="239"/>
      <c r="V429" s="240"/>
      <c r="W429" s="241"/>
      <c r="X429" s="241"/>
      <c r="Y429" s="241"/>
      <c r="Z429" s="242"/>
    </row>
    <row r="430" spans="1:26" s="114" customFormat="1" ht="20.100000000000001" customHeight="1" x14ac:dyDescent="0.25">
      <c r="A430" s="109"/>
      <c r="B430" s="110"/>
      <c r="C430" s="110"/>
      <c r="D430" s="227" t="str">
        <f t="shared" si="44"/>
        <v xml:space="preserve"> </v>
      </c>
      <c r="E430" s="228"/>
      <c r="F430" s="229" t="str">
        <f t="shared" si="46"/>
        <v xml:space="preserve"> </v>
      </c>
      <c r="G430" s="230"/>
      <c r="H430" s="231"/>
      <c r="I430" s="232" t="str">
        <f t="shared" si="45"/>
        <v xml:space="preserve"> </v>
      </c>
      <c r="J430" s="233"/>
      <c r="K430" s="111"/>
      <c r="L430" s="111"/>
      <c r="M430" s="233"/>
      <c r="N430" s="234"/>
      <c r="O430" s="235" t="str">
        <f>IF(A430="x",SUM(M$413:N430)-SUM(O$413:O429)," ")</f>
        <v xml:space="preserve"> </v>
      </c>
      <c r="P430" s="236"/>
      <c r="Q430" s="237"/>
      <c r="R430" s="112" t="str">
        <f t="shared" si="47"/>
        <v xml:space="preserve"> </v>
      </c>
      <c r="S430" s="113" t="str">
        <f t="shared" si="48"/>
        <v xml:space="preserve"> </v>
      </c>
      <c r="T430" s="238" t="str">
        <f t="shared" si="49"/>
        <v xml:space="preserve"> </v>
      </c>
      <c r="U430" s="239"/>
      <c r="V430" s="240"/>
      <c r="W430" s="241"/>
      <c r="X430" s="241"/>
      <c r="Y430" s="241"/>
      <c r="Z430" s="242"/>
    </row>
    <row r="431" spans="1:26" s="114" customFormat="1" ht="20.100000000000001" customHeight="1" x14ac:dyDescent="0.25">
      <c r="A431" s="109"/>
      <c r="B431" s="110"/>
      <c r="C431" s="110"/>
      <c r="D431" s="227" t="str">
        <f t="shared" si="44"/>
        <v xml:space="preserve"> </v>
      </c>
      <c r="E431" s="228"/>
      <c r="F431" s="229" t="str">
        <f t="shared" si="46"/>
        <v xml:space="preserve"> </v>
      </c>
      <c r="G431" s="230"/>
      <c r="H431" s="231"/>
      <c r="I431" s="232" t="str">
        <f t="shared" si="45"/>
        <v xml:space="preserve"> </v>
      </c>
      <c r="J431" s="233"/>
      <c r="K431" s="111"/>
      <c r="L431" s="111"/>
      <c r="M431" s="233"/>
      <c r="N431" s="234"/>
      <c r="O431" s="235" t="str">
        <f>IF(A431="x",SUM(M$413:N431)-SUM(O$413:O430)," ")</f>
        <v xml:space="preserve"> </v>
      </c>
      <c r="P431" s="236"/>
      <c r="Q431" s="237"/>
      <c r="R431" s="112" t="str">
        <f t="shared" si="47"/>
        <v xml:space="preserve"> </v>
      </c>
      <c r="S431" s="113" t="str">
        <f t="shared" si="48"/>
        <v xml:space="preserve"> </v>
      </c>
      <c r="T431" s="238" t="str">
        <f t="shared" si="49"/>
        <v xml:space="preserve"> </v>
      </c>
      <c r="U431" s="239"/>
      <c r="V431" s="240"/>
      <c r="W431" s="241"/>
      <c r="X431" s="241"/>
      <c r="Y431" s="241"/>
      <c r="Z431" s="242"/>
    </row>
    <row r="432" spans="1:26" s="114" customFormat="1" ht="20.100000000000001" customHeight="1" x14ac:dyDescent="0.25">
      <c r="A432" s="109"/>
      <c r="B432" s="110"/>
      <c r="C432" s="110"/>
      <c r="D432" s="227" t="str">
        <f t="shared" si="44"/>
        <v xml:space="preserve"> </v>
      </c>
      <c r="E432" s="228"/>
      <c r="F432" s="229" t="str">
        <f t="shared" si="46"/>
        <v xml:space="preserve"> </v>
      </c>
      <c r="G432" s="230"/>
      <c r="H432" s="231"/>
      <c r="I432" s="232" t="str">
        <f t="shared" si="45"/>
        <v xml:space="preserve"> </v>
      </c>
      <c r="J432" s="233"/>
      <c r="K432" s="111"/>
      <c r="L432" s="111"/>
      <c r="M432" s="233"/>
      <c r="N432" s="234"/>
      <c r="O432" s="235" t="str">
        <f>IF(A432="x",SUM(M$413:N432)-SUM(O$413:O431)," ")</f>
        <v xml:space="preserve"> </v>
      </c>
      <c r="P432" s="236"/>
      <c r="Q432" s="237"/>
      <c r="R432" s="112" t="str">
        <f t="shared" si="47"/>
        <v xml:space="preserve"> </v>
      </c>
      <c r="S432" s="113" t="str">
        <f t="shared" si="48"/>
        <v xml:space="preserve"> </v>
      </c>
      <c r="T432" s="238" t="str">
        <f t="shared" si="49"/>
        <v xml:space="preserve"> </v>
      </c>
      <c r="U432" s="239"/>
      <c r="V432" s="240"/>
      <c r="W432" s="241"/>
      <c r="X432" s="241"/>
      <c r="Y432" s="241"/>
      <c r="Z432" s="242"/>
    </row>
    <row r="433" spans="1:26" s="114" customFormat="1" ht="20.100000000000001" customHeight="1" x14ac:dyDescent="0.25">
      <c r="A433" s="109"/>
      <c r="B433" s="110"/>
      <c r="C433" s="110"/>
      <c r="D433" s="227" t="str">
        <f t="shared" si="44"/>
        <v xml:space="preserve"> </v>
      </c>
      <c r="E433" s="228"/>
      <c r="F433" s="229" t="str">
        <f t="shared" si="46"/>
        <v xml:space="preserve"> </v>
      </c>
      <c r="G433" s="230"/>
      <c r="H433" s="231"/>
      <c r="I433" s="232" t="str">
        <f t="shared" si="45"/>
        <v xml:space="preserve"> </v>
      </c>
      <c r="J433" s="233"/>
      <c r="K433" s="111"/>
      <c r="L433" s="111"/>
      <c r="M433" s="233"/>
      <c r="N433" s="234"/>
      <c r="O433" s="235" t="str">
        <f>IF(A433="x",SUM(M$413:N433)-SUM(O$413:O432)," ")</f>
        <v xml:space="preserve"> </v>
      </c>
      <c r="P433" s="236"/>
      <c r="Q433" s="237"/>
      <c r="R433" s="112" t="str">
        <f t="shared" si="47"/>
        <v xml:space="preserve"> </v>
      </c>
      <c r="S433" s="113" t="str">
        <f t="shared" si="48"/>
        <v xml:space="preserve"> </v>
      </c>
      <c r="T433" s="238" t="str">
        <f t="shared" si="49"/>
        <v xml:space="preserve"> </v>
      </c>
      <c r="U433" s="239"/>
      <c r="V433" s="240"/>
      <c r="W433" s="241"/>
      <c r="X433" s="241"/>
      <c r="Y433" s="241"/>
      <c r="Z433" s="242"/>
    </row>
    <row r="434" spans="1:26" s="114" customFormat="1" ht="20.100000000000001" customHeight="1" x14ac:dyDescent="0.25">
      <c r="A434" s="109"/>
      <c r="B434" s="110"/>
      <c r="C434" s="110"/>
      <c r="D434" s="227" t="str">
        <f t="shared" si="44"/>
        <v xml:space="preserve"> </v>
      </c>
      <c r="E434" s="228"/>
      <c r="F434" s="229" t="str">
        <f t="shared" si="46"/>
        <v xml:space="preserve"> </v>
      </c>
      <c r="G434" s="230"/>
      <c r="H434" s="231"/>
      <c r="I434" s="232" t="str">
        <f t="shared" si="45"/>
        <v xml:space="preserve"> </v>
      </c>
      <c r="J434" s="233"/>
      <c r="K434" s="111"/>
      <c r="L434" s="111"/>
      <c r="M434" s="233"/>
      <c r="N434" s="234"/>
      <c r="O434" s="235" t="str">
        <f>IF(A434="x",SUM(M$413:N434)-SUM(O$413:O433)," ")</f>
        <v xml:space="preserve"> </v>
      </c>
      <c r="P434" s="236"/>
      <c r="Q434" s="237"/>
      <c r="R434" s="112" t="str">
        <f t="shared" si="47"/>
        <v xml:space="preserve"> </v>
      </c>
      <c r="S434" s="113" t="str">
        <f t="shared" si="48"/>
        <v xml:space="preserve"> </v>
      </c>
      <c r="T434" s="238" t="str">
        <f t="shared" si="49"/>
        <v xml:space="preserve"> </v>
      </c>
      <c r="U434" s="239"/>
      <c r="V434" s="240"/>
      <c r="W434" s="241"/>
      <c r="X434" s="241"/>
      <c r="Y434" s="241"/>
      <c r="Z434" s="242"/>
    </row>
    <row r="435" spans="1:26" s="114" customFormat="1" ht="20.100000000000001" customHeight="1" x14ac:dyDescent="0.25">
      <c r="A435" s="109"/>
      <c r="B435" s="110"/>
      <c r="C435" s="110"/>
      <c r="D435" s="227" t="str">
        <f t="shared" si="44"/>
        <v xml:space="preserve"> </v>
      </c>
      <c r="E435" s="228"/>
      <c r="F435" s="229" t="str">
        <f t="shared" si="46"/>
        <v xml:space="preserve"> </v>
      </c>
      <c r="G435" s="230"/>
      <c r="H435" s="231"/>
      <c r="I435" s="232" t="str">
        <f t="shared" si="45"/>
        <v xml:space="preserve"> </v>
      </c>
      <c r="J435" s="233"/>
      <c r="K435" s="111"/>
      <c r="L435" s="111"/>
      <c r="M435" s="233"/>
      <c r="N435" s="234"/>
      <c r="O435" s="235" t="str">
        <f>IF(A435="x",SUM(M$413:N435)-SUM(O$413:O434)," ")</f>
        <v xml:space="preserve"> </v>
      </c>
      <c r="P435" s="236"/>
      <c r="Q435" s="237"/>
      <c r="R435" s="112" t="str">
        <f t="shared" si="47"/>
        <v xml:space="preserve"> </v>
      </c>
      <c r="S435" s="113" t="str">
        <f t="shared" si="48"/>
        <v xml:space="preserve"> </v>
      </c>
      <c r="T435" s="238" t="str">
        <f t="shared" si="49"/>
        <v xml:space="preserve"> </v>
      </c>
      <c r="U435" s="239"/>
      <c r="V435" s="240"/>
      <c r="W435" s="241"/>
      <c r="X435" s="241"/>
      <c r="Y435" s="241"/>
      <c r="Z435" s="242"/>
    </row>
    <row r="436" spans="1:26" s="114" customFormat="1" ht="20.100000000000001" customHeight="1" x14ac:dyDescent="0.25">
      <c r="A436" s="109"/>
      <c r="B436" s="110"/>
      <c r="C436" s="110"/>
      <c r="D436" s="227" t="str">
        <f t="shared" si="44"/>
        <v xml:space="preserve"> </v>
      </c>
      <c r="E436" s="228"/>
      <c r="F436" s="229" t="str">
        <f t="shared" si="46"/>
        <v xml:space="preserve"> </v>
      </c>
      <c r="G436" s="230"/>
      <c r="H436" s="231"/>
      <c r="I436" s="232" t="str">
        <f t="shared" si="45"/>
        <v xml:space="preserve"> </v>
      </c>
      <c r="J436" s="233"/>
      <c r="K436" s="111"/>
      <c r="L436" s="111"/>
      <c r="M436" s="233"/>
      <c r="N436" s="234"/>
      <c r="O436" s="235" t="str">
        <f>IF(A436="x",SUM(M$413:N436)-SUM(O$413:O435)," ")</f>
        <v xml:space="preserve"> </v>
      </c>
      <c r="P436" s="236"/>
      <c r="Q436" s="237"/>
      <c r="R436" s="112" t="str">
        <f t="shared" si="47"/>
        <v xml:space="preserve"> </v>
      </c>
      <c r="S436" s="113" t="str">
        <f t="shared" si="48"/>
        <v xml:space="preserve"> </v>
      </c>
      <c r="T436" s="238" t="str">
        <f t="shared" si="49"/>
        <v xml:space="preserve"> </v>
      </c>
      <c r="U436" s="239"/>
      <c r="V436" s="240"/>
      <c r="W436" s="241"/>
      <c r="X436" s="241"/>
      <c r="Y436" s="241"/>
      <c r="Z436" s="242"/>
    </row>
    <row r="437" spans="1:26" s="114" customFormat="1" ht="20.100000000000001" customHeight="1" x14ac:dyDescent="0.25">
      <c r="A437" s="109"/>
      <c r="B437" s="110"/>
      <c r="C437" s="110"/>
      <c r="D437" s="227" t="str">
        <f t="shared" si="44"/>
        <v xml:space="preserve"> </v>
      </c>
      <c r="E437" s="228"/>
      <c r="F437" s="229" t="str">
        <f t="shared" si="46"/>
        <v xml:space="preserve"> </v>
      </c>
      <c r="G437" s="230"/>
      <c r="H437" s="231"/>
      <c r="I437" s="232" t="str">
        <f t="shared" si="45"/>
        <v xml:space="preserve"> </v>
      </c>
      <c r="J437" s="233"/>
      <c r="K437" s="111"/>
      <c r="L437" s="111"/>
      <c r="M437" s="233"/>
      <c r="N437" s="234"/>
      <c r="O437" s="235" t="str">
        <f>IF(A437="x",SUM(M$413:N437)-SUM(O$413:O436)," ")</f>
        <v xml:space="preserve"> </v>
      </c>
      <c r="P437" s="236"/>
      <c r="Q437" s="237"/>
      <c r="R437" s="112" t="str">
        <f t="shared" si="47"/>
        <v xml:space="preserve"> </v>
      </c>
      <c r="S437" s="113" t="str">
        <f t="shared" si="48"/>
        <v xml:space="preserve"> </v>
      </c>
      <c r="T437" s="238" t="str">
        <f t="shared" si="49"/>
        <v xml:space="preserve"> </v>
      </c>
      <c r="U437" s="239"/>
      <c r="V437" s="240"/>
      <c r="W437" s="241"/>
      <c r="X437" s="241"/>
      <c r="Y437" s="241"/>
      <c r="Z437" s="242"/>
    </row>
    <row r="438" spans="1:26" s="114" customFormat="1" ht="20.100000000000001" customHeight="1" x14ac:dyDescent="0.25">
      <c r="A438" s="109"/>
      <c r="B438" s="110"/>
      <c r="C438" s="110"/>
      <c r="D438" s="227" t="str">
        <f t="shared" si="44"/>
        <v xml:space="preserve"> </v>
      </c>
      <c r="E438" s="228"/>
      <c r="F438" s="229" t="str">
        <f t="shared" si="46"/>
        <v xml:space="preserve"> </v>
      </c>
      <c r="G438" s="230"/>
      <c r="H438" s="231"/>
      <c r="I438" s="232" t="str">
        <f t="shared" si="45"/>
        <v xml:space="preserve"> </v>
      </c>
      <c r="J438" s="233"/>
      <c r="K438" s="111"/>
      <c r="L438" s="111"/>
      <c r="M438" s="233"/>
      <c r="N438" s="234"/>
      <c r="O438" s="235" t="str">
        <f>IF(A438="x",SUM(M$413:N438)-SUM(O$413:O437)," ")</f>
        <v xml:space="preserve"> </v>
      </c>
      <c r="P438" s="236"/>
      <c r="Q438" s="237"/>
      <c r="R438" s="112" t="str">
        <f t="shared" si="47"/>
        <v xml:space="preserve"> </v>
      </c>
      <c r="S438" s="113" t="str">
        <f t="shared" si="48"/>
        <v xml:space="preserve"> </v>
      </c>
      <c r="T438" s="238" t="str">
        <f t="shared" si="49"/>
        <v xml:space="preserve"> </v>
      </c>
      <c r="U438" s="239"/>
      <c r="V438" s="240"/>
      <c r="W438" s="241"/>
      <c r="X438" s="241"/>
      <c r="Y438" s="241"/>
      <c r="Z438" s="242"/>
    </row>
    <row r="439" spans="1:26" s="114" customFormat="1" ht="20.100000000000001" customHeight="1" x14ac:dyDescent="0.25">
      <c r="A439" s="109"/>
      <c r="B439" s="110"/>
      <c r="C439" s="110"/>
      <c r="D439" s="227" t="str">
        <f t="shared" si="44"/>
        <v xml:space="preserve"> </v>
      </c>
      <c r="E439" s="228"/>
      <c r="F439" s="229" t="str">
        <f t="shared" si="46"/>
        <v xml:space="preserve"> </v>
      </c>
      <c r="G439" s="230"/>
      <c r="H439" s="231"/>
      <c r="I439" s="232" t="str">
        <f t="shared" si="45"/>
        <v xml:space="preserve"> </v>
      </c>
      <c r="J439" s="233"/>
      <c r="K439" s="111"/>
      <c r="L439" s="111"/>
      <c r="M439" s="233"/>
      <c r="N439" s="234"/>
      <c r="O439" s="235" t="str">
        <f>IF(A439="x",SUM(M$413:N439)-SUM(O$413:O438)," ")</f>
        <v xml:space="preserve"> </v>
      </c>
      <c r="P439" s="236"/>
      <c r="Q439" s="237"/>
      <c r="R439" s="112" t="str">
        <f t="shared" si="47"/>
        <v xml:space="preserve"> </v>
      </c>
      <c r="S439" s="113" t="str">
        <f t="shared" si="48"/>
        <v xml:space="preserve"> </v>
      </c>
      <c r="T439" s="238" t="str">
        <f t="shared" si="49"/>
        <v xml:space="preserve"> </v>
      </c>
      <c r="U439" s="239"/>
      <c r="V439" s="240"/>
      <c r="W439" s="241"/>
      <c r="X439" s="241"/>
      <c r="Y439" s="241"/>
      <c r="Z439" s="242"/>
    </row>
    <row r="440" spans="1:26" s="114" customFormat="1" ht="20.100000000000001" customHeight="1" x14ac:dyDescent="0.25">
      <c r="A440" s="109"/>
      <c r="B440" s="110"/>
      <c r="C440" s="110"/>
      <c r="D440" s="227" t="str">
        <f t="shared" si="44"/>
        <v xml:space="preserve"> </v>
      </c>
      <c r="E440" s="228"/>
      <c r="F440" s="229" t="str">
        <f t="shared" si="46"/>
        <v xml:space="preserve"> </v>
      </c>
      <c r="G440" s="230"/>
      <c r="H440" s="231"/>
      <c r="I440" s="232" t="str">
        <f t="shared" si="45"/>
        <v xml:space="preserve"> </v>
      </c>
      <c r="J440" s="233"/>
      <c r="K440" s="111"/>
      <c r="L440" s="111"/>
      <c r="M440" s="233"/>
      <c r="N440" s="234"/>
      <c r="O440" s="235" t="str">
        <f>IF(A440="x",SUM(M$413:N440)-SUM(O$413:O439)," ")</f>
        <v xml:space="preserve"> </v>
      </c>
      <c r="P440" s="236"/>
      <c r="Q440" s="237"/>
      <c r="R440" s="112" t="str">
        <f t="shared" si="47"/>
        <v xml:space="preserve"> </v>
      </c>
      <c r="S440" s="113" t="str">
        <f t="shared" si="48"/>
        <v xml:space="preserve"> </v>
      </c>
      <c r="T440" s="238" t="str">
        <f t="shared" si="49"/>
        <v xml:space="preserve"> </v>
      </c>
      <c r="U440" s="239"/>
      <c r="V440" s="240"/>
      <c r="W440" s="241"/>
      <c r="X440" s="241"/>
      <c r="Y440" s="241"/>
      <c r="Z440" s="242"/>
    </row>
    <row r="441" spans="1:26" s="114" customFormat="1" ht="20.100000000000001" customHeight="1" x14ac:dyDescent="0.25">
      <c r="A441" s="109"/>
      <c r="B441" s="110"/>
      <c r="C441" s="110"/>
      <c r="D441" s="227" t="str">
        <f t="shared" si="44"/>
        <v xml:space="preserve"> </v>
      </c>
      <c r="E441" s="228"/>
      <c r="F441" s="229" t="str">
        <f t="shared" si="46"/>
        <v xml:space="preserve"> </v>
      </c>
      <c r="G441" s="230"/>
      <c r="H441" s="231"/>
      <c r="I441" s="232" t="str">
        <f t="shared" si="45"/>
        <v xml:space="preserve"> </v>
      </c>
      <c r="J441" s="233"/>
      <c r="K441" s="111"/>
      <c r="L441" s="111"/>
      <c r="M441" s="233"/>
      <c r="N441" s="234"/>
      <c r="O441" s="235" t="str">
        <f>IF(A441="x",SUM(M$413:N441)-SUM(O$413:O440)," ")</f>
        <v xml:space="preserve"> </v>
      </c>
      <c r="P441" s="236"/>
      <c r="Q441" s="237"/>
      <c r="R441" s="112" t="str">
        <f t="shared" si="47"/>
        <v xml:space="preserve"> </v>
      </c>
      <c r="S441" s="113" t="str">
        <f t="shared" si="48"/>
        <v xml:space="preserve"> </v>
      </c>
      <c r="T441" s="238" t="str">
        <f t="shared" si="49"/>
        <v xml:space="preserve"> </v>
      </c>
      <c r="U441" s="239"/>
      <c r="V441" s="240"/>
      <c r="W441" s="241"/>
      <c r="X441" s="241"/>
      <c r="Y441" s="241"/>
      <c r="Z441" s="242"/>
    </row>
    <row r="442" spans="1:26" s="114" customFormat="1" ht="20.100000000000001" customHeight="1" x14ac:dyDescent="0.25">
      <c r="A442" s="109"/>
      <c r="B442" s="110"/>
      <c r="C442" s="110"/>
      <c r="D442" s="227" t="str">
        <f t="shared" si="44"/>
        <v xml:space="preserve"> </v>
      </c>
      <c r="E442" s="228"/>
      <c r="F442" s="229" t="str">
        <f t="shared" si="46"/>
        <v xml:space="preserve"> </v>
      </c>
      <c r="G442" s="230"/>
      <c r="H442" s="231"/>
      <c r="I442" s="232" t="str">
        <f t="shared" si="45"/>
        <v xml:space="preserve"> </v>
      </c>
      <c r="J442" s="233"/>
      <c r="K442" s="111"/>
      <c r="L442" s="111"/>
      <c r="M442" s="233"/>
      <c r="N442" s="234"/>
      <c r="O442" s="235" t="str">
        <f>IF(A442="x",SUM(M$413:N442)-SUM(O$413:O441)," ")</f>
        <v xml:space="preserve"> </v>
      </c>
      <c r="P442" s="236"/>
      <c r="Q442" s="237"/>
      <c r="R442" s="112" t="str">
        <f t="shared" si="47"/>
        <v xml:space="preserve"> </v>
      </c>
      <c r="S442" s="113" t="str">
        <f t="shared" si="48"/>
        <v xml:space="preserve"> </v>
      </c>
      <c r="T442" s="238" t="str">
        <f t="shared" si="49"/>
        <v xml:space="preserve"> </v>
      </c>
      <c r="U442" s="239"/>
      <c r="V442" s="240"/>
      <c r="W442" s="241"/>
      <c r="X442" s="241"/>
      <c r="Y442" s="241"/>
      <c r="Z442" s="242"/>
    </row>
    <row r="443" spans="1:26" s="114" customFormat="1" ht="20.100000000000001" customHeight="1" x14ac:dyDescent="0.25">
      <c r="A443" s="109"/>
      <c r="B443" s="110"/>
      <c r="C443" s="110"/>
      <c r="D443" s="227" t="str">
        <f t="shared" si="44"/>
        <v xml:space="preserve"> </v>
      </c>
      <c r="E443" s="228"/>
      <c r="F443" s="229" t="str">
        <f t="shared" si="46"/>
        <v xml:space="preserve"> </v>
      </c>
      <c r="G443" s="230"/>
      <c r="H443" s="231"/>
      <c r="I443" s="232" t="str">
        <f t="shared" si="45"/>
        <v xml:space="preserve"> </v>
      </c>
      <c r="J443" s="233"/>
      <c r="K443" s="111"/>
      <c r="L443" s="111"/>
      <c r="M443" s="233"/>
      <c r="N443" s="234"/>
      <c r="O443" s="235" t="str">
        <f>IF(A443="x",SUM(M$413:N443)-SUM(O$413:O442)," ")</f>
        <v xml:space="preserve"> </v>
      </c>
      <c r="P443" s="236"/>
      <c r="Q443" s="237"/>
      <c r="R443" s="112" t="str">
        <f t="shared" si="47"/>
        <v xml:space="preserve"> </v>
      </c>
      <c r="S443" s="113" t="str">
        <f t="shared" si="48"/>
        <v xml:space="preserve"> </v>
      </c>
      <c r="T443" s="238" t="str">
        <f t="shared" si="49"/>
        <v xml:space="preserve"> </v>
      </c>
      <c r="U443" s="239"/>
      <c r="V443" s="240"/>
      <c r="W443" s="241"/>
      <c r="X443" s="241"/>
      <c r="Y443" s="241"/>
      <c r="Z443" s="242"/>
    </row>
    <row r="444" spans="1:26" s="114" customFormat="1" ht="20.100000000000001" customHeight="1" x14ac:dyDescent="0.25">
      <c r="A444" s="109"/>
      <c r="B444" s="110"/>
      <c r="C444" s="110"/>
      <c r="D444" s="227" t="str">
        <f t="shared" si="44"/>
        <v xml:space="preserve"> </v>
      </c>
      <c r="E444" s="228"/>
      <c r="F444" s="229" t="str">
        <f t="shared" si="46"/>
        <v xml:space="preserve"> </v>
      </c>
      <c r="G444" s="230"/>
      <c r="H444" s="231"/>
      <c r="I444" s="232" t="str">
        <f t="shared" si="45"/>
        <v xml:space="preserve"> </v>
      </c>
      <c r="J444" s="233"/>
      <c r="K444" s="111"/>
      <c r="L444" s="111"/>
      <c r="M444" s="233"/>
      <c r="N444" s="234"/>
      <c r="O444" s="235" t="str">
        <f>IF(A444="x",SUM(M$413:N444)-SUM(O$413:O443)," ")</f>
        <v xml:space="preserve"> </v>
      </c>
      <c r="P444" s="236"/>
      <c r="Q444" s="237"/>
      <c r="R444" s="112" t="str">
        <f t="shared" si="47"/>
        <v xml:space="preserve"> </v>
      </c>
      <c r="S444" s="113" t="str">
        <f t="shared" si="48"/>
        <v xml:space="preserve"> </v>
      </c>
      <c r="T444" s="238" t="str">
        <f t="shared" si="49"/>
        <v xml:space="preserve"> </v>
      </c>
      <c r="U444" s="239"/>
      <c r="V444" s="240"/>
      <c r="W444" s="241"/>
      <c r="X444" s="241"/>
      <c r="Y444" s="241"/>
      <c r="Z444" s="242"/>
    </row>
    <row r="445" spans="1:26" s="114" customFormat="1" ht="20.100000000000001" customHeight="1" x14ac:dyDescent="0.25">
      <c r="A445" s="109"/>
      <c r="B445" s="110"/>
      <c r="C445" s="110"/>
      <c r="D445" s="227" t="str">
        <f t="shared" si="44"/>
        <v xml:space="preserve"> </v>
      </c>
      <c r="E445" s="228"/>
      <c r="F445" s="229" t="str">
        <f t="shared" si="46"/>
        <v xml:space="preserve"> </v>
      </c>
      <c r="G445" s="230"/>
      <c r="H445" s="231"/>
      <c r="I445" s="232" t="str">
        <f t="shared" si="45"/>
        <v xml:space="preserve"> </v>
      </c>
      <c r="J445" s="233"/>
      <c r="K445" s="111"/>
      <c r="L445" s="111"/>
      <c r="M445" s="233"/>
      <c r="N445" s="234"/>
      <c r="O445" s="235" t="str">
        <f>IF(A445="x",SUM(M$413:N445)-SUM(O$413:O444)," ")</f>
        <v xml:space="preserve"> </v>
      </c>
      <c r="P445" s="236"/>
      <c r="Q445" s="237"/>
      <c r="R445" s="112" t="str">
        <f t="shared" si="47"/>
        <v xml:space="preserve"> </v>
      </c>
      <c r="S445" s="113" t="str">
        <f t="shared" si="48"/>
        <v xml:space="preserve"> </v>
      </c>
      <c r="T445" s="238" t="str">
        <f t="shared" si="49"/>
        <v xml:space="preserve"> </v>
      </c>
      <c r="U445" s="239"/>
      <c r="V445" s="240"/>
      <c r="W445" s="241"/>
      <c r="X445" s="241"/>
      <c r="Y445" s="241"/>
      <c r="Z445" s="242"/>
    </row>
    <row r="446" spans="1:26" s="114" customFormat="1" ht="20.100000000000001" customHeight="1" x14ac:dyDescent="0.25">
      <c r="A446" s="109"/>
      <c r="B446" s="110"/>
      <c r="C446" s="110"/>
      <c r="D446" s="227" t="str">
        <f t="shared" si="44"/>
        <v xml:space="preserve"> </v>
      </c>
      <c r="E446" s="228"/>
      <c r="F446" s="229" t="str">
        <f t="shared" si="46"/>
        <v xml:space="preserve"> </v>
      </c>
      <c r="G446" s="230"/>
      <c r="H446" s="231"/>
      <c r="I446" s="232" t="str">
        <f t="shared" si="45"/>
        <v xml:space="preserve"> </v>
      </c>
      <c r="J446" s="233"/>
      <c r="K446" s="111"/>
      <c r="L446" s="111"/>
      <c r="M446" s="233"/>
      <c r="N446" s="234"/>
      <c r="O446" s="235" t="str">
        <f>IF(A446="x",SUM(M$413:N446)-SUM(O$413:O445)," ")</f>
        <v xml:space="preserve"> </v>
      </c>
      <c r="P446" s="236"/>
      <c r="Q446" s="237"/>
      <c r="R446" s="112" t="str">
        <f t="shared" si="47"/>
        <v xml:space="preserve"> </v>
      </c>
      <c r="S446" s="113" t="str">
        <f t="shared" si="48"/>
        <v xml:space="preserve"> </v>
      </c>
      <c r="T446" s="238" t="str">
        <f t="shared" si="49"/>
        <v xml:space="preserve"> </v>
      </c>
      <c r="U446" s="239"/>
      <c r="V446" s="240"/>
      <c r="W446" s="241"/>
      <c r="X446" s="241"/>
      <c r="Y446" s="241"/>
      <c r="Z446" s="242"/>
    </row>
    <row r="447" spans="1:26" s="114" customFormat="1" ht="20.100000000000001" customHeight="1" x14ac:dyDescent="0.25">
      <c r="A447" s="109"/>
      <c r="B447" s="110"/>
      <c r="C447" s="110"/>
      <c r="D447" s="227" t="str">
        <f t="shared" si="44"/>
        <v xml:space="preserve"> </v>
      </c>
      <c r="E447" s="228"/>
      <c r="F447" s="229" t="str">
        <f t="shared" si="46"/>
        <v xml:space="preserve"> </v>
      </c>
      <c r="G447" s="230"/>
      <c r="H447" s="231"/>
      <c r="I447" s="232" t="str">
        <f t="shared" si="45"/>
        <v xml:space="preserve"> </v>
      </c>
      <c r="J447" s="233"/>
      <c r="K447" s="111"/>
      <c r="L447" s="111"/>
      <c r="M447" s="233"/>
      <c r="N447" s="234"/>
      <c r="O447" s="235" t="str">
        <f>IF(A447="x",SUM(M$413:N447)-SUM(O$413:O446)," ")</f>
        <v xml:space="preserve"> </v>
      </c>
      <c r="P447" s="236"/>
      <c r="Q447" s="237"/>
      <c r="R447" s="112" t="str">
        <f t="shared" si="47"/>
        <v xml:space="preserve"> </v>
      </c>
      <c r="S447" s="113" t="str">
        <f t="shared" si="48"/>
        <v xml:space="preserve"> </v>
      </c>
      <c r="T447" s="238" t="str">
        <f t="shared" si="49"/>
        <v xml:space="preserve"> </v>
      </c>
      <c r="U447" s="239"/>
      <c r="V447" s="240"/>
      <c r="W447" s="241"/>
      <c r="X447" s="241"/>
      <c r="Y447" s="241"/>
      <c r="Z447" s="242"/>
    </row>
    <row r="448" spans="1:26" s="114" customFormat="1" ht="20.100000000000001" customHeight="1" x14ac:dyDescent="0.25">
      <c r="A448" s="109"/>
      <c r="B448" s="110"/>
      <c r="C448" s="110"/>
      <c r="D448" s="227" t="str">
        <f t="shared" si="44"/>
        <v xml:space="preserve"> </v>
      </c>
      <c r="E448" s="228"/>
      <c r="F448" s="229" t="str">
        <f t="shared" si="46"/>
        <v xml:space="preserve"> </v>
      </c>
      <c r="G448" s="230"/>
      <c r="H448" s="231"/>
      <c r="I448" s="232" t="str">
        <f t="shared" si="45"/>
        <v xml:space="preserve"> </v>
      </c>
      <c r="J448" s="233"/>
      <c r="K448" s="111"/>
      <c r="L448" s="111"/>
      <c r="M448" s="233"/>
      <c r="N448" s="234"/>
      <c r="O448" s="235" t="str">
        <f>IF(A448="x",SUM(M$413:N448)-SUM(O$413:O447)," ")</f>
        <v xml:space="preserve"> </v>
      </c>
      <c r="P448" s="236"/>
      <c r="Q448" s="237"/>
      <c r="R448" s="112" t="str">
        <f t="shared" si="47"/>
        <v xml:space="preserve"> </v>
      </c>
      <c r="S448" s="113" t="str">
        <f t="shared" si="48"/>
        <v xml:space="preserve"> </v>
      </c>
      <c r="T448" s="238" t="str">
        <f t="shared" si="49"/>
        <v xml:space="preserve"> </v>
      </c>
      <c r="U448" s="239"/>
      <c r="V448" s="240"/>
      <c r="W448" s="241"/>
      <c r="X448" s="241"/>
      <c r="Y448" s="241"/>
      <c r="Z448" s="242"/>
    </row>
    <row r="449" spans="1:26" s="114" customFormat="1" ht="20.100000000000001" customHeight="1" x14ac:dyDescent="0.25">
      <c r="A449" s="109"/>
      <c r="B449" s="110"/>
      <c r="C449" s="110"/>
      <c r="D449" s="227" t="str">
        <f t="shared" si="44"/>
        <v xml:space="preserve"> </v>
      </c>
      <c r="E449" s="228"/>
      <c r="F449" s="229" t="str">
        <f t="shared" si="46"/>
        <v xml:space="preserve"> </v>
      </c>
      <c r="G449" s="230"/>
      <c r="H449" s="231"/>
      <c r="I449" s="232" t="str">
        <f t="shared" si="45"/>
        <v xml:space="preserve"> </v>
      </c>
      <c r="J449" s="233"/>
      <c r="K449" s="111"/>
      <c r="L449" s="111"/>
      <c r="M449" s="233"/>
      <c r="N449" s="234"/>
      <c r="O449" s="235" t="str">
        <f>IF(A449="x",SUM(M$413:N449)-SUM(O$413:O448)," ")</f>
        <v xml:space="preserve"> </v>
      </c>
      <c r="P449" s="236"/>
      <c r="Q449" s="237"/>
      <c r="R449" s="112" t="str">
        <f t="shared" si="47"/>
        <v xml:space="preserve"> </v>
      </c>
      <c r="S449" s="113" t="str">
        <f t="shared" si="48"/>
        <v xml:space="preserve"> </v>
      </c>
      <c r="T449" s="238" t="str">
        <f t="shared" si="49"/>
        <v xml:space="preserve"> </v>
      </c>
      <c r="U449" s="239"/>
      <c r="V449" s="240"/>
      <c r="W449" s="241"/>
      <c r="X449" s="241"/>
      <c r="Y449" s="241"/>
      <c r="Z449" s="242"/>
    </row>
    <row r="450" spans="1:26" s="114" customFormat="1" ht="20.100000000000001" customHeight="1" x14ac:dyDescent="0.25">
      <c r="A450" s="109"/>
      <c r="B450" s="110"/>
      <c r="C450" s="110"/>
      <c r="D450" s="227" t="str">
        <f t="shared" si="44"/>
        <v xml:space="preserve"> </v>
      </c>
      <c r="E450" s="228"/>
      <c r="F450" s="229" t="str">
        <f t="shared" si="46"/>
        <v xml:space="preserve"> </v>
      </c>
      <c r="G450" s="230"/>
      <c r="H450" s="231"/>
      <c r="I450" s="232" t="str">
        <f t="shared" si="45"/>
        <v xml:space="preserve"> </v>
      </c>
      <c r="J450" s="233"/>
      <c r="K450" s="111"/>
      <c r="L450" s="111"/>
      <c r="M450" s="233"/>
      <c r="N450" s="234"/>
      <c r="O450" s="235" t="str">
        <f>IF(A450="x",SUM(M$413:N450)-SUM(O$413:O449)," ")</f>
        <v xml:space="preserve"> </v>
      </c>
      <c r="P450" s="236"/>
      <c r="Q450" s="237"/>
      <c r="R450" s="112" t="str">
        <f t="shared" si="47"/>
        <v xml:space="preserve"> </v>
      </c>
      <c r="S450" s="113" t="str">
        <f t="shared" si="48"/>
        <v xml:space="preserve"> </v>
      </c>
      <c r="T450" s="238" t="str">
        <f t="shared" si="49"/>
        <v xml:space="preserve"> </v>
      </c>
      <c r="U450" s="239"/>
      <c r="V450" s="240"/>
      <c r="W450" s="241"/>
      <c r="X450" s="241"/>
      <c r="Y450" s="241"/>
      <c r="Z450" s="242"/>
    </row>
    <row r="451" spans="1:26" s="114" customFormat="1" ht="20.100000000000001" customHeight="1" x14ac:dyDescent="0.25">
      <c r="A451" s="109"/>
      <c r="B451" s="110"/>
      <c r="C451" s="110"/>
      <c r="D451" s="227" t="str">
        <f t="shared" si="44"/>
        <v xml:space="preserve"> </v>
      </c>
      <c r="E451" s="228"/>
      <c r="F451" s="229" t="str">
        <f t="shared" si="46"/>
        <v xml:space="preserve"> </v>
      </c>
      <c r="G451" s="230"/>
      <c r="H451" s="231"/>
      <c r="I451" s="232" t="str">
        <f t="shared" si="45"/>
        <v xml:space="preserve"> </v>
      </c>
      <c r="J451" s="233"/>
      <c r="K451" s="111"/>
      <c r="L451" s="111"/>
      <c r="M451" s="233"/>
      <c r="N451" s="234"/>
      <c r="O451" s="235" t="str">
        <f>IF(A451="x",SUM(M$413:N451)-SUM(O$413:O450)," ")</f>
        <v xml:space="preserve"> </v>
      </c>
      <c r="P451" s="236"/>
      <c r="Q451" s="237"/>
      <c r="R451" s="112" t="str">
        <f t="shared" si="47"/>
        <v xml:space="preserve"> </v>
      </c>
      <c r="S451" s="113" t="str">
        <f t="shared" si="48"/>
        <v xml:space="preserve"> </v>
      </c>
      <c r="T451" s="238" t="str">
        <f t="shared" si="49"/>
        <v xml:space="preserve"> </v>
      </c>
      <c r="U451" s="239"/>
      <c r="V451" s="240"/>
      <c r="W451" s="241"/>
      <c r="X451" s="241"/>
      <c r="Y451" s="241"/>
      <c r="Z451" s="242"/>
    </row>
    <row r="452" spans="1:26" s="114" customFormat="1" ht="20.100000000000001" customHeight="1" x14ac:dyDescent="0.25">
      <c r="A452" s="109"/>
      <c r="B452" s="110"/>
      <c r="C452" s="110"/>
      <c r="D452" s="227" t="str">
        <f t="shared" si="44"/>
        <v xml:space="preserve"> </v>
      </c>
      <c r="E452" s="228"/>
      <c r="F452" s="229" t="str">
        <f t="shared" si="46"/>
        <v xml:space="preserve"> </v>
      </c>
      <c r="G452" s="230"/>
      <c r="H452" s="231"/>
      <c r="I452" s="232" t="str">
        <f t="shared" si="45"/>
        <v xml:space="preserve"> </v>
      </c>
      <c r="J452" s="233"/>
      <c r="K452" s="111"/>
      <c r="L452" s="111"/>
      <c r="M452" s="233"/>
      <c r="N452" s="234"/>
      <c r="O452" s="235" t="str">
        <f>IF(A452="x",SUM(M$413:N452)-SUM(O$413:O451)," ")</f>
        <v xml:space="preserve"> </v>
      </c>
      <c r="P452" s="236"/>
      <c r="Q452" s="237"/>
      <c r="R452" s="112" t="str">
        <f t="shared" si="47"/>
        <v xml:space="preserve"> </v>
      </c>
      <c r="S452" s="113" t="str">
        <f t="shared" si="48"/>
        <v xml:space="preserve"> </v>
      </c>
      <c r="T452" s="238" t="str">
        <f t="shared" si="49"/>
        <v xml:space="preserve"> </v>
      </c>
      <c r="U452" s="239"/>
      <c r="V452" s="240"/>
      <c r="W452" s="241"/>
      <c r="X452" s="241"/>
      <c r="Y452" s="241"/>
      <c r="Z452" s="242"/>
    </row>
    <row r="453" spans="1:26" s="114" customFormat="1" ht="20.100000000000001" customHeight="1" x14ac:dyDescent="0.25">
      <c r="A453" s="109"/>
      <c r="B453" s="110"/>
      <c r="C453" s="110"/>
      <c r="D453" s="227" t="str">
        <f t="shared" si="44"/>
        <v xml:space="preserve"> </v>
      </c>
      <c r="E453" s="228"/>
      <c r="F453" s="229" t="str">
        <f t="shared" si="46"/>
        <v xml:space="preserve"> </v>
      </c>
      <c r="G453" s="230"/>
      <c r="H453" s="231"/>
      <c r="I453" s="232" t="str">
        <f t="shared" si="45"/>
        <v xml:space="preserve"> </v>
      </c>
      <c r="J453" s="233"/>
      <c r="K453" s="111"/>
      <c r="L453" s="111"/>
      <c r="M453" s="233"/>
      <c r="N453" s="234"/>
      <c r="O453" s="235" t="str">
        <f>IF(A453="x",SUM(M$413:N453)-SUM(O$413:O452)," ")</f>
        <v xml:space="preserve"> </v>
      </c>
      <c r="P453" s="236"/>
      <c r="Q453" s="237"/>
      <c r="R453" s="112" t="str">
        <f t="shared" si="47"/>
        <v xml:space="preserve"> </v>
      </c>
      <c r="S453" s="113" t="str">
        <f t="shared" si="48"/>
        <v xml:space="preserve"> </v>
      </c>
      <c r="T453" s="238" t="str">
        <f t="shared" si="49"/>
        <v xml:space="preserve"> </v>
      </c>
      <c r="U453" s="239"/>
      <c r="V453" s="240"/>
      <c r="W453" s="241"/>
      <c r="X453" s="241"/>
      <c r="Y453" s="241"/>
      <c r="Z453" s="242"/>
    </row>
    <row r="454" spans="1:26" s="114" customFormat="1" ht="20.100000000000001" customHeight="1" thickBot="1" x14ac:dyDescent="0.3">
      <c r="A454" s="109"/>
      <c r="B454" s="110"/>
      <c r="C454" s="110"/>
      <c r="D454" s="227" t="str">
        <f t="shared" si="44"/>
        <v xml:space="preserve"> </v>
      </c>
      <c r="E454" s="228"/>
      <c r="F454" s="229" t="str">
        <f>IF(A454="x","hier Ansatzbezeichnung eingeben;  z.B. 'Personal'"," ")</f>
        <v xml:space="preserve"> </v>
      </c>
      <c r="G454" s="230"/>
      <c r="H454" s="231"/>
      <c r="I454" s="232" t="str">
        <f>IF(A454="x","hier SOLL eintragen"," ")</f>
        <v xml:space="preserve"> </v>
      </c>
      <c r="J454" s="233"/>
      <c r="K454" s="111"/>
      <c r="L454" s="111"/>
      <c r="M454" s="233"/>
      <c r="N454" s="234"/>
      <c r="O454" s="235" t="str">
        <f>IF(A454="x",SUM(M$413:N454)-SUM(O$413:O453)," ")</f>
        <v xml:space="preserve"> </v>
      </c>
      <c r="P454" s="236"/>
      <c r="Q454" s="237"/>
      <c r="R454" s="112" t="str">
        <f>IF(OR(I454=0,I454=" ",I454&gt;=O454)," ",O454-I454)</f>
        <v xml:space="preserve"> </v>
      </c>
      <c r="S454" s="113" t="str">
        <f>IF(OR(I454=0,I454=" ",I454&lt;=O454)," ",I454-O454)</f>
        <v xml:space="preserve"> </v>
      </c>
      <c r="T454" s="238" t="str">
        <f>IF(AND(R454&lt;&gt;" ",R454&gt;0),R454/I454,IF(AND(S454&lt;&gt;" ",S454&gt;0),-S454/I454," "))</f>
        <v xml:space="preserve"> </v>
      </c>
      <c r="U454" s="239"/>
      <c r="V454" s="240"/>
      <c r="W454" s="241"/>
      <c r="X454" s="241"/>
      <c r="Y454" s="241"/>
      <c r="Z454" s="242"/>
    </row>
    <row r="455" spans="1:26" s="121" customFormat="1" ht="24.95" customHeight="1" thickBot="1" x14ac:dyDescent="0.3">
      <c r="A455" s="115"/>
      <c r="B455" s="116"/>
      <c r="C455" s="117"/>
      <c r="D455" s="260" t="s">
        <v>57</v>
      </c>
      <c r="E455" s="261"/>
      <c r="F455" s="261"/>
      <c r="G455" s="261"/>
      <c r="H455" s="262"/>
      <c r="I455" s="263" t="str">
        <f>IF(SUM(I413:J454)=0," ",SUM(I413:J454))</f>
        <v xml:space="preserve"> </v>
      </c>
      <c r="J455" s="264"/>
      <c r="K455" s="118"/>
      <c r="L455" s="118"/>
      <c r="M455" s="264" t="str">
        <f>IF(SUM(M413:N454)=0," ",SUM(M413:N454))</f>
        <v xml:space="preserve"> </v>
      </c>
      <c r="N455" s="265"/>
      <c r="O455" s="266" t="str">
        <f>IF(SUM(O413:Q454)=0," ",SUM(O413:Q454))</f>
        <v xml:space="preserve"> </v>
      </c>
      <c r="P455" s="267"/>
      <c r="Q455" s="268"/>
      <c r="R455" s="119"/>
      <c r="S455" s="120"/>
      <c r="T455" s="269"/>
      <c r="U455" s="270"/>
      <c r="V455" s="271"/>
      <c r="W455" s="272"/>
      <c r="X455" s="272"/>
      <c r="Y455" s="272"/>
      <c r="Z455" s="270"/>
    </row>
    <row r="456" spans="1:26" ht="15.75" x14ac:dyDescent="0.25">
      <c r="A456" s="122" t="s">
        <v>37</v>
      </c>
      <c r="B456" s="123"/>
      <c r="C456" s="124"/>
      <c r="D456" s="125"/>
      <c r="E456" s="125"/>
      <c r="F456" s="125"/>
      <c r="G456" s="125"/>
      <c r="H456" s="125"/>
      <c r="I456" s="126"/>
      <c r="J456" s="126"/>
      <c r="K456" s="118"/>
      <c r="L456" s="118"/>
      <c r="M456" s="126"/>
      <c r="N456" s="126"/>
      <c r="O456" s="127"/>
      <c r="P456" s="127"/>
      <c r="Q456" s="127"/>
      <c r="R456" s="128"/>
      <c r="S456" s="128"/>
      <c r="T456" s="129"/>
      <c r="U456" s="129"/>
      <c r="V456" s="129"/>
      <c r="W456" s="129"/>
      <c r="X456" s="129"/>
      <c r="Y456" s="129"/>
      <c r="Z456" s="129"/>
    </row>
    <row r="457" spans="1:26" x14ac:dyDescent="0.25">
      <c r="A457" s="259" t="str">
        <f>"- 2h -"</f>
        <v>- 2h -</v>
      </c>
      <c r="B457" s="259"/>
      <c r="C457" s="259"/>
      <c r="D457" s="259"/>
      <c r="E457" s="259"/>
      <c r="F457" s="259"/>
      <c r="G457" s="259"/>
      <c r="H457" s="259"/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</row>
    <row r="458" spans="1:26" s="5" customFormat="1" ht="35.1" customHeight="1" thickBot="1" x14ac:dyDescent="0.3">
      <c r="A458" s="177" t="s">
        <v>25</v>
      </c>
      <c r="B458" s="177"/>
      <c r="C458" s="177"/>
      <c r="D458" s="177"/>
      <c r="E458" s="177"/>
      <c r="F458" s="177"/>
      <c r="G458" s="177"/>
      <c r="H458" s="177"/>
      <c r="I458" s="197"/>
      <c r="J458" s="160"/>
      <c r="K458" s="160"/>
      <c r="L458" s="160"/>
      <c r="M458" s="160"/>
      <c r="N458" s="176" t="s">
        <v>25</v>
      </c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</row>
    <row r="459" spans="1:26" s="102" customFormat="1" ht="29.25" customHeight="1" x14ac:dyDescent="0.25">
      <c r="A459" s="178" t="s">
        <v>26</v>
      </c>
      <c r="B459" s="181" t="s">
        <v>3</v>
      </c>
      <c r="C459" s="184" t="s">
        <v>4</v>
      </c>
      <c r="D459" s="250" t="s">
        <v>52</v>
      </c>
      <c r="E459" s="201"/>
      <c r="F459" s="201"/>
      <c r="G459" s="201"/>
      <c r="H459" s="202"/>
      <c r="I459" s="252" t="s">
        <v>53</v>
      </c>
      <c r="J459" s="253"/>
      <c r="K459" s="159"/>
      <c r="L459" s="159"/>
      <c r="M459" s="253" t="s">
        <v>27</v>
      </c>
      <c r="N459" s="253"/>
      <c r="O459" s="253"/>
      <c r="P459" s="253"/>
      <c r="Q459" s="254"/>
      <c r="R459" s="198" t="s">
        <v>28</v>
      </c>
      <c r="S459" s="190"/>
      <c r="T459" s="190"/>
      <c r="U459" s="199"/>
      <c r="V459" s="200" t="s">
        <v>29</v>
      </c>
      <c r="W459" s="201"/>
      <c r="X459" s="201"/>
      <c r="Y459" s="201"/>
      <c r="Z459" s="202"/>
    </row>
    <row r="460" spans="1:26" s="103" customFormat="1" x14ac:dyDescent="0.2">
      <c r="A460" s="179"/>
      <c r="B460" s="182"/>
      <c r="C460" s="185"/>
      <c r="D460" s="251"/>
      <c r="E460" s="204"/>
      <c r="F460" s="204"/>
      <c r="G460" s="204"/>
      <c r="H460" s="205"/>
      <c r="I460" s="209" t="s">
        <v>11</v>
      </c>
      <c r="J460" s="210"/>
      <c r="K460" s="159"/>
      <c r="L460" s="159"/>
      <c r="M460" s="204" t="s">
        <v>11</v>
      </c>
      <c r="N460" s="204"/>
      <c r="O460" s="204"/>
      <c r="P460" s="204"/>
      <c r="Q460" s="205"/>
      <c r="R460" s="209" t="s">
        <v>11</v>
      </c>
      <c r="S460" s="211"/>
      <c r="T460" s="212" t="s">
        <v>30</v>
      </c>
      <c r="U460" s="213"/>
      <c r="V460" s="203"/>
      <c r="W460" s="204"/>
      <c r="X460" s="204"/>
      <c r="Y460" s="204"/>
      <c r="Z460" s="205"/>
    </row>
    <row r="461" spans="1:26" s="103" customFormat="1" ht="23.1" customHeight="1" x14ac:dyDescent="0.25">
      <c r="A461" s="180"/>
      <c r="B461" s="183"/>
      <c r="C461" s="186"/>
      <c r="D461" s="255" t="s">
        <v>31</v>
      </c>
      <c r="E461" s="256"/>
      <c r="F461" s="255" t="s">
        <v>32</v>
      </c>
      <c r="G461" s="257"/>
      <c r="H461" s="258"/>
      <c r="I461" s="214" t="s">
        <v>33</v>
      </c>
      <c r="J461" s="215"/>
      <c r="K461" s="102"/>
      <c r="L461" s="102"/>
      <c r="M461" s="216" t="s">
        <v>34</v>
      </c>
      <c r="N461" s="217"/>
      <c r="O461" s="218" t="s">
        <v>35</v>
      </c>
      <c r="P461" s="216"/>
      <c r="Q461" s="219"/>
      <c r="R461" s="104" t="s">
        <v>9</v>
      </c>
      <c r="S461" s="105" t="s">
        <v>10</v>
      </c>
      <c r="T461" s="222" t="str">
        <f>"+ / -"</f>
        <v>+ / -</v>
      </c>
      <c r="U461" s="223"/>
      <c r="V461" s="206"/>
      <c r="W461" s="207"/>
      <c r="X461" s="207"/>
      <c r="Y461" s="207"/>
      <c r="Z461" s="208"/>
    </row>
    <row r="462" spans="1:26" s="108" customFormat="1" ht="13.5" thickBot="1" x14ac:dyDescent="0.25">
      <c r="A462" s="106">
        <v>1</v>
      </c>
      <c r="B462" s="21">
        <v>2</v>
      </c>
      <c r="C462" s="21">
        <v>3</v>
      </c>
      <c r="D462" s="243">
        <v>4</v>
      </c>
      <c r="E462" s="244"/>
      <c r="F462" s="243">
        <v>5</v>
      </c>
      <c r="G462" s="245"/>
      <c r="H462" s="246"/>
      <c r="I462" s="247">
        <v>6</v>
      </c>
      <c r="J462" s="245"/>
      <c r="K462" s="107"/>
      <c r="L462" s="107"/>
      <c r="M462" s="245">
        <v>7</v>
      </c>
      <c r="N462" s="244"/>
      <c r="O462" s="243">
        <v>8</v>
      </c>
      <c r="P462" s="245"/>
      <c r="Q462" s="246"/>
      <c r="R462" s="106">
        <v>9</v>
      </c>
      <c r="S462" s="21">
        <v>10</v>
      </c>
      <c r="T462" s="248">
        <v>11</v>
      </c>
      <c r="U462" s="249"/>
      <c r="V462" s="224">
        <v>12</v>
      </c>
      <c r="W462" s="225"/>
      <c r="X462" s="225"/>
      <c r="Y462" s="225"/>
      <c r="Z462" s="226"/>
    </row>
    <row r="463" spans="1:26" s="121" customFormat="1" ht="24.95" customHeight="1" thickBot="1" x14ac:dyDescent="0.3">
      <c r="A463" s="115"/>
      <c r="B463" s="116"/>
      <c r="C463" s="117"/>
      <c r="D463" s="260" t="s">
        <v>38</v>
      </c>
      <c r="E463" s="261"/>
      <c r="F463" s="261"/>
      <c r="G463" s="261"/>
      <c r="H463" s="262"/>
      <c r="I463" s="263" t="str">
        <f>IF(I455=" "," ",I405)</f>
        <v xml:space="preserve"> </v>
      </c>
      <c r="J463" s="264"/>
      <c r="K463" s="118"/>
      <c r="L463" s="118"/>
      <c r="M463" s="264" t="str">
        <f>IF(M455=" "," ",M455)</f>
        <v xml:space="preserve"> </v>
      </c>
      <c r="N463" s="265"/>
      <c r="O463" s="266" t="str">
        <f>IF(O455=" "," ",O455)</f>
        <v xml:space="preserve"> </v>
      </c>
      <c r="P463" s="267"/>
      <c r="Q463" s="268"/>
      <c r="R463" s="119"/>
      <c r="S463" s="120"/>
      <c r="T463" s="269"/>
      <c r="U463" s="270"/>
      <c r="V463" s="271"/>
      <c r="W463" s="272"/>
      <c r="X463" s="272"/>
      <c r="Y463" s="272"/>
      <c r="Z463" s="270"/>
    </row>
    <row r="464" spans="1:26" s="114" customFormat="1" ht="20.100000000000001" customHeight="1" x14ac:dyDescent="0.25">
      <c r="A464" s="109"/>
      <c r="B464" s="110"/>
      <c r="C464" s="110"/>
      <c r="D464" s="227" t="str">
        <f t="shared" ref="D464:D504" si="50">IF($A464="x","Z W I S C H E N S U M M E  von Ansatz"," ")</f>
        <v xml:space="preserve"> </v>
      </c>
      <c r="E464" s="228"/>
      <c r="F464" s="229" t="str">
        <f>IF(A464="x","hier Ansatzbezeichnung eingeben;  z.B. 'Personal'"," ")</f>
        <v xml:space="preserve"> </v>
      </c>
      <c r="G464" s="230"/>
      <c r="H464" s="231"/>
      <c r="I464" s="232" t="str">
        <f>IF(A464="x","hier SOLL eintragen"," ")</f>
        <v xml:space="preserve"> </v>
      </c>
      <c r="J464" s="233"/>
      <c r="K464" s="111"/>
      <c r="L464" s="111"/>
      <c r="M464" s="233"/>
      <c r="N464" s="234"/>
      <c r="O464" s="235" t="str">
        <f>IF(A464="x",SUM(M$463:N464)-SUM(O$463:O463)," ")</f>
        <v xml:space="preserve"> </v>
      </c>
      <c r="P464" s="236"/>
      <c r="Q464" s="237"/>
      <c r="R464" s="112" t="str">
        <f>IF(OR(I464=0,I464=" ",I464&gt;=O464)," ",O464-I464)</f>
        <v xml:space="preserve"> </v>
      </c>
      <c r="S464" s="113" t="str">
        <f>IF(OR(I464=0,I464=" ",I464&lt;=O464)," ",I464-O464)</f>
        <v xml:space="preserve"> </v>
      </c>
      <c r="T464" s="238" t="str">
        <f>IF(AND(R464&lt;&gt;" ",R464&gt;0),R464/I464,IF(AND(S464&lt;&gt;" ",S464&gt;0),-S464/I464," "))</f>
        <v xml:space="preserve"> </v>
      </c>
      <c r="U464" s="239"/>
      <c r="V464" s="240"/>
      <c r="W464" s="241"/>
      <c r="X464" s="241"/>
      <c r="Y464" s="241"/>
      <c r="Z464" s="242"/>
    </row>
    <row r="465" spans="1:26" s="114" customFormat="1" ht="20.100000000000001" customHeight="1" x14ac:dyDescent="0.25">
      <c r="A465" s="109"/>
      <c r="B465" s="110"/>
      <c r="C465" s="110"/>
      <c r="D465" s="227" t="str">
        <f t="shared" si="50"/>
        <v xml:space="preserve"> </v>
      </c>
      <c r="E465" s="228"/>
      <c r="F465" s="229" t="str">
        <f>IF(A465="x","hier Ansatzbezeichnung eingeben;  z.B. 'Personal'"," ")</f>
        <v xml:space="preserve"> </v>
      </c>
      <c r="G465" s="230"/>
      <c r="H465" s="231"/>
      <c r="I465" s="232" t="str">
        <f t="shared" ref="I465:I503" si="51">IF(A465="x","hier SOLL eintragen"," ")</f>
        <v xml:space="preserve"> </v>
      </c>
      <c r="J465" s="233"/>
      <c r="K465" s="111"/>
      <c r="L465" s="111"/>
      <c r="M465" s="233"/>
      <c r="N465" s="234"/>
      <c r="O465" s="235" t="str">
        <f>IF(A465="x",SUM(M$463:N465)-SUM(O$463:O464)," ")</f>
        <v xml:space="preserve"> </v>
      </c>
      <c r="P465" s="236"/>
      <c r="Q465" s="237"/>
      <c r="R465" s="112" t="str">
        <f>IF(OR(I465=0,I465=" ",I465&gt;=O465)," ",O465-I465)</f>
        <v xml:space="preserve"> </v>
      </c>
      <c r="S465" s="113" t="str">
        <f>IF(OR(I465=0,I465=" ",I465&lt;=O465)," ",I465-O465)</f>
        <v xml:space="preserve"> </v>
      </c>
      <c r="T465" s="238" t="str">
        <f>IF(AND(R465&lt;&gt;" ",R465&gt;0),R465/I465,IF(AND(S465&lt;&gt;" ",S465&gt;0),-S465/I465," "))</f>
        <v xml:space="preserve"> </v>
      </c>
      <c r="U465" s="239"/>
      <c r="V465" s="240"/>
      <c r="W465" s="241"/>
      <c r="X465" s="241"/>
      <c r="Y465" s="241"/>
      <c r="Z465" s="242"/>
    </row>
    <row r="466" spans="1:26" s="114" customFormat="1" ht="20.100000000000001" customHeight="1" x14ac:dyDescent="0.25">
      <c r="A466" s="109"/>
      <c r="B466" s="110"/>
      <c r="C466" s="110"/>
      <c r="D466" s="227" t="str">
        <f t="shared" si="50"/>
        <v xml:space="preserve"> </v>
      </c>
      <c r="E466" s="228"/>
      <c r="F466" s="229" t="str">
        <f t="shared" ref="F466:F503" si="52">IF(A466="x","hier Ansatzbezeichnung eingeben;  z.B. 'Personal'"," ")</f>
        <v xml:space="preserve"> </v>
      </c>
      <c r="G466" s="230"/>
      <c r="H466" s="231"/>
      <c r="I466" s="232" t="str">
        <f t="shared" si="51"/>
        <v xml:space="preserve"> </v>
      </c>
      <c r="J466" s="233"/>
      <c r="K466" s="111"/>
      <c r="L466" s="111"/>
      <c r="M466" s="233"/>
      <c r="N466" s="234"/>
      <c r="O466" s="235" t="str">
        <f>IF(A466="x",SUM(M$463:N466)-SUM(O$463:O465)," ")</f>
        <v xml:space="preserve"> </v>
      </c>
      <c r="P466" s="236"/>
      <c r="Q466" s="237"/>
      <c r="R466" s="112" t="str">
        <f t="shared" ref="R466:R503" si="53">IF(OR(I466=0,I466=" ",I466&gt;=O466)," ",O466-I466)</f>
        <v xml:space="preserve"> </v>
      </c>
      <c r="S466" s="113" t="str">
        <f t="shared" ref="S466:S503" si="54">IF(OR(I466=0,I466=" ",I466&lt;=O466)," ",I466-O466)</f>
        <v xml:space="preserve"> </v>
      </c>
      <c r="T466" s="238" t="str">
        <f t="shared" ref="T466:T503" si="55">IF(AND(R466&lt;&gt;" ",R466&gt;0),R466/I466,IF(AND(S466&lt;&gt;" ",S466&gt;0),-S466/I466," "))</f>
        <v xml:space="preserve"> </v>
      </c>
      <c r="U466" s="239"/>
      <c r="V466" s="240"/>
      <c r="W466" s="241"/>
      <c r="X466" s="241"/>
      <c r="Y466" s="241"/>
      <c r="Z466" s="242"/>
    </row>
    <row r="467" spans="1:26" s="114" customFormat="1" ht="20.100000000000001" customHeight="1" x14ac:dyDescent="0.25">
      <c r="A467" s="109"/>
      <c r="B467" s="110"/>
      <c r="C467" s="110"/>
      <c r="D467" s="227" t="str">
        <f t="shared" si="50"/>
        <v xml:space="preserve"> </v>
      </c>
      <c r="E467" s="228"/>
      <c r="F467" s="229" t="str">
        <f t="shared" si="52"/>
        <v xml:space="preserve"> </v>
      </c>
      <c r="G467" s="230"/>
      <c r="H467" s="231"/>
      <c r="I467" s="232" t="str">
        <f t="shared" si="51"/>
        <v xml:space="preserve"> </v>
      </c>
      <c r="J467" s="233"/>
      <c r="K467" s="111"/>
      <c r="L467" s="111"/>
      <c r="M467" s="233"/>
      <c r="N467" s="234"/>
      <c r="O467" s="235" t="str">
        <f>IF(A467="x",SUM(M$463:N467)-SUM(O$463:O466)," ")</f>
        <v xml:space="preserve"> </v>
      </c>
      <c r="P467" s="236"/>
      <c r="Q467" s="237"/>
      <c r="R467" s="112" t="str">
        <f t="shared" si="53"/>
        <v xml:space="preserve"> </v>
      </c>
      <c r="S467" s="113" t="str">
        <f t="shared" si="54"/>
        <v xml:space="preserve"> </v>
      </c>
      <c r="T467" s="238" t="str">
        <f t="shared" si="55"/>
        <v xml:space="preserve"> </v>
      </c>
      <c r="U467" s="239"/>
      <c r="V467" s="240"/>
      <c r="W467" s="241"/>
      <c r="X467" s="241"/>
      <c r="Y467" s="241"/>
      <c r="Z467" s="242"/>
    </row>
    <row r="468" spans="1:26" s="114" customFormat="1" ht="20.100000000000001" customHeight="1" x14ac:dyDescent="0.25">
      <c r="A468" s="109"/>
      <c r="B468" s="110"/>
      <c r="C468" s="110"/>
      <c r="D468" s="227" t="str">
        <f t="shared" si="50"/>
        <v xml:space="preserve"> </v>
      </c>
      <c r="E468" s="228"/>
      <c r="F468" s="229" t="str">
        <f t="shared" si="52"/>
        <v xml:space="preserve"> </v>
      </c>
      <c r="G468" s="230"/>
      <c r="H468" s="231"/>
      <c r="I468" s="232" t="str">
        <f t="shared" si="51"/>
        <v xml:space="preserve"> </v>
      </c>
      <c r="J468" s="233"/>
      <c r="K468" s="111"/>
      <c r="L468" s="111"/>
      <c r="M468" s="233"/>
      <c r="N468" s="234"/>
      <c r="O468" s="235" t="str">
        <f>IF(A468="x",SUM(M$463:N468)-SUM(O$463:O467)," ")</f>
        <v xml:space="preserve"> </v>
      </c>
      <c r="P468" s="236"/>
      <c r="Q468" s="237"/>
      <c r="R468" s="112" t="str">
        <f t="shared" si="53"/>
        <v xml:space="preserve"> </v>
      </c>
      <c r="S468" s="113" t="str">
        <f t="shared" si="54"/>
        <v xml:space="preserve"> </v>
      </c>
      <c r="T468" s="238" t="str">
        <f t="shared" si="55"/>
        <v xml:space="preserve"> </v>
      </c>
      <c r="U468" s="239"/>
      <c r="V468" s="240"/>
      <c r="W468" s="241"/>
      <c r="X468" s="241"/>
      <c r="Y468" s="241"/>
      <c r="Z468" s="242"/>
    </row>
    <row r="469" spans="1:26" s="114" customFormat="1" ht="20.100000000000001" customHeight="1" x14ac:dyDescent="0.25">
      <c r="A469" s="109"/>
      <c r="B469" s="110"/>
      <c r="C469" s="110"/>
      <c r="D469" s="227" t="str">
        <f t="shared" si="50"/>
        <v xml:space="preserve"> </v>
      </c>
      <c r="E469" s="228"/>
      <c r="F469" s="229" t="str">
        <f t="shared" si="52"/>
        <v xml:space="preserve"> </v>
      </c>
      <c r="G469" s="230"/>
      <c r="H469" s="231"/>
      <c r="I469" s="232" t="str">
        <f t="shared" si="51"/>
        <v xml:space="preserve"> </v>
      </c>
      <c r="J469" s="233"/>
      <c r="K469" s="111"/>
      <c r="L469" s="111"/>
      <c r="M469" s="233"/>
      <c r="N469" s="234"/>
      <c r="O469" s="235" t="str">
        <f>IF(A469="x",SUM(M$463:N469)-SUM(O$463:O468)," ")</f>
        <v xml:space="preserve"> </v>
      </c>
      <c r="P469" s="236"/>
      <c r="Q469" s="237"/>
      <c r="R469" s="112" t="str">
        <f t="shared" si="53"/>
        <v xml:space="preserve"> </v>
      </c>
      <c r="S469" s="113" t="str">
        <f t="shared" si="54"/>
        <v xml:space="preserve"> </v>
      </c>
      <c r="T469" s="238" t="str">
        <f t="shared" si="55"/>
        <v xml:space="preserve"> </v>
      </c>
      <c r="U469" s="239"/>
      <c r="V469" s="240"/>
      <c r="W469" s="241"/>
      <c r="X469" s="241"/>
      <c r="Y469" s="241"/>
      <c r="Z469" s="242"/>
    </row>
    <row r="470" spans="1:26" s="114" customFormat="1" ht="20.100000000000001" customHeight="1" x14ac:dyDescent="0.25">
      <c r="A470" s="109"/>
      <c r="B470" s="110"/>
      <c r="C470" s="110"/>
      <c r="D470" s="227" t="str">
        <f t="shared" si="50"/>
        <v xml:space="preserve"> </v>
      </c>
      <c r="E470" s="228"/>
      <c r="F470" s="229" t="str">
        <f t="shared" si="52"/>
        <v xml:space="preserve"> </v>
      </c>
      <c r="G470" s="230"/>
      <c r="H470" s="231"/>
      <c r="I470" s="232" t="str">
        <f t="shared" si="51"/>
        <v xml:space="preserve"> </v>
      </c>
      <c r="J470" s="233"/>
      <c r="K470" s="111"/>
      <c r="L470" s="111"/>
      <c r="M470" s="233"/>
      <c r="N470" s="234"/>
      <c r="O470" s="235" t="str">
        <f>IF(A470="x",SUM(M$463:N470)-SUM(O$463:O469)," ")</f>
        <v xml:space="preserve"> </v>
      </c>
      <c r="P470" s="236"/>
      <c r="Q470" s="237"/>
      <c r="R470" s="112" t="str">
        <f t="shared" si="53"/>
        <v xml:space="preserve"> </v>
      </c>
      <c r="S470" s="113" t="str">
        <f t="shared" si="54"/>
        <v xml:space="preserve"> </v>
      </c>
      <c r="T470" s="238" t="str">
        <f t="shared" si="55"/>
        <v xml:space="preserve"> </v>
      </c>
      <c r="U470" s="239"/>
      <c r="V470" s="240"/>
      <c r="W470" s="241"/>
      <c r="X470" s="241"/>
      <c r="Y470" s="241"/>
      <c r="Z470" s="242"/>
    </row>
    <row r="471" spans="1:26" s="114" customFormat="1" ht="20.100000000000001" customHeight="1" x14ac:dyDescent="0.25">
      <c r="A471" s="109"/>
      <c r="B471" s="110"/>
      <c r="C471" s="110"/>
      <c r="D471" s="227" t="str">
        <f t="shared" si="50"/>
        <v xml:space="preserve"> </v>
      </c>
      <c r="E471" s="228"/>
      <c r="F471" s="229" t="str">
        <f t="shared" si="52"/>
        <v xml:space="preserve"> </v>
      </c>
      <c r="G471" s="230"/>
      <c r="H471" s="231"/>
      <c r="I471" s="232" t="str">
        <f t="shared" si="51"/>
        <v xml:space="preserve"> </v>
      </c>
      <c r="J471" s="233"/>
      <c r="K471" s="111"/>
      <c r="L471" s="111"/>
      <c r="M471" s="233"/>
      <c r="N471" s="234"/>
      <c r="O471" s="235" t="str">
        <f>IF(A471="x",SUM(M$463:N471)-SUM(O$463:O470)," ")</f>
        <v xml:space="preserve"> </v>
      </c>
      <c r="P471" s="236"/>
      <c r="Q471" s="237"/>
      <c r="R471" s="112" t="str">
        <f t="shared" si="53"/>
        <v xml:space="preserve"> </v>
      </c>
      <c r="S471" s="113" t="str">
        <f t="shared" si="54"/>
        <v xml:space="preserve"> </v>
      </c>
      <c r="T471" s="238" t="str">
        <f t="shared" si="55"/>
        <v xml:space="preserve"> </v>
      </c>
      <c r="U471" s="239"/>
      <c r="V471" s="240"/>
      <c r="W471" s="241"/>
      <c r="X471" s="241"/>
      <c r="Y471" s="241"/>
      <c r="Z471" s="242"/>
    </row>
    <row r="472" spans="1:26" s="114" customFormat="1" ht="20.100000000000001" customHeight="1" x14ac:dyDescent="0.25">
      <c r="A472" s="109"/>
      <c r="B472" s="110"/>
      <c r="C472" s="110"/>
      <c r="D472" s="227" t="str">
        <f t="shared" si="50"/>
        <v xml:space="preserve"> </v>
      </c>
      <c r="E472" s="228"/>
      <c r="F472" s="229" t="str">
        <f t="shared" si="52"/>
        <v xml:space="preserve"> </v>
      </c>
      <c r="G472" s="230"/>
      <c r="H472" s="231"/>
      <c r="I472" s="232" t="str">
        <f t="shared" si="51"/>
        <v xml:space="preserve"> </v>
      </c>
      <c r="J472" s="233"/>
      <c r="K472" s="111"/>
      <c r="L472" s="111"/>
      <c r="M472" s="233"/>
      <c r="N472" s="234"/>
      <c r="O472" s="235" t="str">
        <f>IF(A472="x",SUM(M$463:N472)-SUM(O$463:O471)," ")</f>
        <v xml:space="preserve"> </v>
      </c>
      <c r="P472" s="236"/>
      <c r="Q472" s="237"/>
      <c r="R472" s="112" t="str">
        <f t="shared" si="53"/>
        <v xml:space="preserve"> </v>
      </c>
      <c r="S472" s="113" t="str">
        <f t="shared" si="54"/>
        <v xml:space="preserve"> </v>
      </c>
      <c r="T472" s="238" t="str">
        <f t="shared" si="55"/>
        <v xml:space="preserve"> </v>
      </c>
      <c r="U472" s="239"/>
      <c r="V472" s="240"/>
      <c r="W472" s="241"/>
      <c r="X472" s="241"/>
      <c r="Y472" s="241"/>
      <c r="Z472" s="242"/>
    </row>
    <row r="473" spans="1:26" s="114" customFormat="1" ht="20.100000000000001" customHeight="1" x14ac:dyDescent="0.25">
      <c r="A473" s="109"/>
      <c r="B473" s="110"/>
      <c r="C473" s="110"/>
      <c r="D473" s="227" t="str">
        <f t="shared" si="50"/>
        <v xml:space="preserve"> </v>
      </c>
      <c r="E473" s="228"/>
      <c r="F473" s="229" t="str">
        <f t="shared" si="52"/>
        <v xml:space="preserve"> </v>
      </c>
      <c r="G473" s="230"/>
      <c r="H473" s="231"/>
      <c r="I473" s="232" t="str">
        <f t="shared" si="51"/>
        <v xml:space="preserve"> </v>
      </c>
      <c r="J473" s="233"/>
      <c r="K473" s="111"/>
      <c r="L473" s="111"/>
      <c r="M473" s="233"/>
      <c r="N473" s="234"/>
      <c r="O473" s="235" t="str">
        <f>IF(A473="x",SUM(M$463:N473)-SUM(O$463:O472)," ")</f>
        <v xml:space="preserve"> </v>
      </c>
      <c r="P473" s="236"/>
      <c r="Q473" s="237"/>
      <c r="R473" s="112" t="str">
        <f t="shared" si="53"/>
        <v xml:space="preserve"> </v>
      </c>
      <c r="S473" s="113" t="str">
        <f t="shared" si="54"/>
        <v xml:space="preserve"> </v>
      </c>
      <c r="T473" s="238" t="str">
        <f t="shared" si="55"/>
        <v xml:space="preserve"> </v>
      </c>
      <c r="U473" s="239"/>
      <c r="V473" s="240"/>
      <c r="W473" s="241"/>
      <c r="X473" s="241"/>
      <c r="Y473" s="241"/>
      <c r="Z473" s="242"/>
    </row>
    <row r="474" spans="1:26" s="114" customFormat="1" ht="20.100000000000001" customHeight="1" x14ac:dyDescent="0.25">
      <c r="A474" s="109"/>
      <c r="B474" s="110"/>
      <c r="C474" s="110"/>
      <c r="D474" s="227" t="str">
        <f t="shared" si="50"/>
        <v xml:space="preserve"> </v>
      </c>
      <c r="E474" s="228"/>
      <c r="F474" s="229" t="str">
        <f t="shared" si="52"/>
        <v xml:space="preserve"> </v>
      </c>
      <c r="G474" s="230"/>
      <c r="H474" s="231"/>
      <c r="I474" s="232" t="str">
        <f t="shared" si="51"/>
        <v xml:space="preserve"> </v>
      </c>
      <c r="J474" s="233"/>
      <c r="K474" s="111"/>
      <c r="L474" s="111"/>
      <c r="M474" s="233"/>
      <c r="N474" s="234"/>
      <c r="O474" s="235" t="str">
        <f>IF(A474="x",SUM(M$463:N474)-SUM(O$463:O473)," ")</f>
        <v xml:space="preserve"> </v>
      </c>
      <c r="P474" s="236"/>
      <c r="Q474" s="237"/>
      <c r="R474" s="112" t="str">
        <f t="shared" si="53"/>
        <v xml:space="preserve"> </v>
      </c>
      <c r="S474" s="113" t="str">
        <f t="shared" si="54"/>
        <v xml:space="preserve"> </v>
      </c>
      <c r="T474" s="238" t="str">
        <f t="shared" si="55"/>
        <v xml:space="preserve"> </v>
      </c>
      <c r="U474" s="239"/>
      <c r="V474" s="240"/>
      <c r="W474" s="241"/>
      <c r="X474" s="241"/>
      <c r="Y474" s="241"/>
      <c r="Z474" s="242"/>
    </row>
    <row r="475" spans="1:26" s="114" customFormat="1" ht="20.100000000000001" customHeight="1" x14ac:dyDescent="0.25">
      <c r="A475" s="109"/>
      <c r="B475" s="110"/>
      <c r="C475" s="110"/>
      <c r="D475" s="227" t="str">
        <f t="shared" si="50"/>
        <v xml:space="preserve"> </v>
      </c>
      <c r="E475" s="228"/>
      <c r="F475" s="229" t="str">
        <f t="shared" si="52"/>
        <v xml:space="preserve"> </v>
      </c>
      <c r="G475" s="230"/>
      <c r="H475" s="231"/>
      <c r="I475" s="232" t="str">
        <f t="shared" si="51"/>
        <v xml:space="preserve"> </v>
      </c>
      <c r="J475" s="233"/>
      <c r="K475" s="111"/>
      <c r="L475" s="111"/>
      <c r="M475" s="233"/>
      <c r="N475" s="234"/>
      <c r="O475" s="235" t="str">
        <f>IF(A475="x",SUM(M$463:N475)-SUM(O$463:O474)," ")</f>
        <v xml:space="preserve"> </v>
      </c>
      <c r="P475" s="236"/>
      <c r="Q475" s="237"/>
      <c r="R475" s="112" t="str">
        <f t="shared" si="53"/>
        <v xml:space="preserve"> </v>
      </c>
      <c r="S475" s="113" t="str">
        <f t="shared" si="54"/>
        <v xml:space="preserve"> </v>
      </c>
      <c r="T475" s="238" t="str">
        <f t="shared" si="55"/>
        <v xml:space="preserve"> </v>
      </c>
      <c r="U475" s="239"/>
      <c r="V475" s="240"/>
      <c r="W475" s="241"/>
      <c r="X475" s="241"/>
      <c r="Y475" s="241"/>
      <c r="Z475" s="242"/>
    </row>
    <row r="476" spans="1:26" s="114" customFormat="1" ht="20.100000000000001" customHeight="1" x14ac:dyDescent="0.25">
      <c r="A476" s="109"/>
      <c r="B476" s="110"/>
      <c r="C476" s="110"/>
      <c r="D476" s="227" t="str">
        <f t="shared" si="50"/>
        <v xml:space="preserve"> </v>
      </c>
      <c r="E476" s="228"/>
      <c r="F476" s="229" t="str">
        <f t="shared" si="52"/>
        <v xml:space="preserve"> </v>
      </c>
      <c r="G476" s="230"/>
      <c r="H476" s="231"/>
      <c r="I476" s="232" t="str">
        <f t="shared" si="51"/>
        <v xml:space="preserve"> </v>
      </c>
      <c r="J476" s="233"/>
      <c r="K476" s="111"/>
      <c r="L476" s="111"/>
      <c r="M476" s="233"/>
      <c r="N476" s="234"/>
      <c r="O476" s="235" t="str">
        <f>IF(A476="x",SUM(M$463:N476)-SUM(O$463:O475)," ")</f>
        <v xml:space="preserve"> </v>
      </c>
      <c r="P476" s="236"/>
      <c r="Q476" s="237"/>
      <c r="R476" s="112" t="str">
        <f t="shared" si="53"/>
        <v xml:space="preserve"> </v>
      </c>
      <c r="S476" s="113" t="str">
        <f t="shared" si="54"/>
        <v xml:space="preserve"> </v>
      </c>
      <c r="T476" s="238" t="str">
        <f t="shared" si="55"/>
        <v xml:space="preserve"> </v>
      </c>
      <c r="U476" s="239"/>
      <c r="V476" s="240"/>
      <c r="W476" s="241"/>
      <c r="X476" s="241"/>
      <c r="Y476" s="241"/>
      <c r="Z476" s="242"/>
    </row>
    <row r="477" spans="1:26" s="114" customFormat="1" ht="20.100000000000001" customHeight="1" x14ac:dyDescent="0.25">
      <c r="A477" s="109"/>
      <c r="B477" s="110"/>
      <c r="C477" s="110"/>
      <c r="D477" s="227" t="str">
        <f t="shared" si="50"/>
        <v xml:space="preserve"> </v>
      </c>
      <c r="E477" s="228"/>
      <c r="F477" s="229" t="str">
        <f t="shared" si="52"/>
        <v xml:space="preserve"> </v>
      </c>
      <c r="G477" s="230"/>
      <c r="H477" s="231"/>
      <c r="I477" s="232" t="str">
        <f t="shared" si="51"/>
        <v xml:space="preserve"> </v>
      </c>
      <c r="J477" s="233"/>
      <c r="K477" s="111"/>
      <c r="L477" s="111"/>
      <c r="M477" s="233"/>
      <c r="N477" s="234"/>
      <c r="O477" s="235" t="str">
        <f>IF(A477="x",SUM(M$463:N477)-SUM(O$463:O476)," ")</f>
        <v xml:space="preserve"> </v>
      </c>
      <c r="P477" s="236"/>
      <c r="Q477" s="237"/>
      <c r="R477" s="112" t="str">
        <f t="shared" si="53"/>
        <v xml:space="preserve"> </v>
      </c>
      <c r="S477" s="113" t="str">
        <f t="shared" si="54"/>
        <v xml:space="preserve"> </v>
      </c>
      <c r="T477" s="238" t="str">
        <f t="shared" si="55"/>
        <v xml:space="preserve"> </v>
      </c>
      <c r="U477" s="239"/>
      <c r="V477" s="240"/>
      <c r="W477" s="241"/>
      <c r="X477" s="241"/>
      <c r="Y477" s="241"/>
      <c r="Z477" s="242"/>
    </row>
    <row r="478" spans="1:26" s="114" customFormat="1" ht="20.100000000000001" customHeight="1" x14ac:dyDescent="0.25">
      <c r="A478" s="109"/>
      <c r="B478" s="110"/>
      <c r="C478" s="110"/>
      <c r="D478" s="227" t="str">
        <f t="shared" si="50"/>
        <v xml:space="preserve"> </v>
      </c>
      <c r="E478" s="228"/>
      <c r="F478" s="229" t="str">
        <f t="shared" si="52"/>
        <v xml:space="preserve"> </v>
      </c>
      <c r="G478" s="230"/>
      <c r="H478" s="231"/>
      <c r="I478" s="232" t="str">
        <f t="shared" si="51"/>
        <v xml:space="preserve"> </v>
      </c>
      <c r="J478" s="233"/>
      <c r="K478" s="111"/>
      <c r="L478" s="111"/>
      <c r="M478" s="233"/>
      <c r="N478" s="234"/>
      <c r="O478" s="235" t="str">
        <f>IF(A478="x",SUM(M$463:N478)-SUM(O$463:O477)," ")</f>
        <v xml:space="preserve"> </v>
      </c>
      <c r="P478" s="236"/>
      <c r="Q478" s="237"/>
      <c r="R478" s="112" t="str">
        <f t="shared" si="53"/>
        <v xml:space="preserve"> </v>
      </c>
      <c r="S478" s="113" t="str">
        <f t="shared" si="54"/>
        <v xml:space="preserve"> </v>
      </c>
      <c r="T478" s="238" t="str">
        <f t="shared" si="55"/>
        <v xml:space="preserve"> </v>
      </c>
      <c r="U478" s="239"/>
      <c r="V478" s="240"/>
      <c r="W478" s="241"/>
      <c r="X478" s="241"/>
      <c r="Y478" s="241"/>
      <c r="Z478" s="242"/>
    </row>
    <row r="479" spans="1:26" s="114" customFormat="1" ht="20.100000000000001" customHeight="1" x14ac:dyDescent="0.25">
      <c r="A479" s="109"/>
      <c r="B479" s="110"/>
      <c r="C479" s="110"/>
      <c r="D479" s="227" t="str">
        <f t="shared" si="50"/>
        <v xml:space="preserve"> </v>
      </c>
      <c r="E479" s="228"/>
      <c r="F479" s="229" t="str">
        <f t="shared" si="52"/>
        <v xml:space="preserve"> </v>
      </c>
      <c r="G479" s="230"/>
      <c r="H479" s="231"/>
      <c r="I479" s="232" t="str">
        <f t="shared" si="51"/>
        <v xml:space="preserve"> </v>
      </c>
      <c r="J479" s="233"/>
      <c r="K479" s="111"/>
      <c r="L479" s="111"/>
      <c r="M479" s="233"/>
      <c r="N479" s="234"/>
      <c r="O479" s="235" t="str">
        <f>IF(A479="x",SUM(M$463:N479)-SUM(O$463:O478)," ")</f>
        <v xml:space="preserve"> </v>
      </c>
      <c r="P479" s="236"/>
      <c r="Q479" s="237"/>
      <c r="R479" s="112" t="str">
        <f t="shared" si="53"/>
        <v xml:space="preserve"> </v>
      </c>
      <c r="S479" s="113" t="str">
        <f t="shared" si="54"/>
        <v xml:space="preserve"> </v>
      </c>
      <c r="T479" s="238" t="str">
        <f t="shared" si="55"/>
        <v xml:space="preserve"> </v>
      </c>
      <c r="U479" s="239"/>
      <c r="V479" s="240"/>
      <c r="W479" s="241"/>
      <c r="X479" s="241"/>
      <c r="Y479" s="241"/>
      <c r="Z479" s="242"/>
    </row>
    <row r="480" spans="1:26" s="114" customFormat="1" ht="20.100000000000001" customHeight="1" x14ac:dyDescent="0.25">
      <c r="A480" s="109"/>
      <c r="B480" s="110"/>
      <c r="C480" s="110"/>
      <c r="D480" s="227" t="str">
        <f t="shared" si="50"/>
        <v xml:space="preserve"> </v>
      </c>
      <c r="E480" s="228"/>
      <c r="F480" s="229" t="str">
        <f t="shared" si="52"/>
        <v xml:space="preserve"> </v>
      </c>
      <c r="G480" s="230"/>
      <c r="H480" s="231"/>
      <c r="I480" s="232" t="str">
        <f t="shared" si="51"/>
        <v xml:space="preserve"> </v>
      </c>
      <c r="J480" s="233"/>
      <c r="K480" s="111"/>
      <c r="L480" s="111"/>
      <c r="M480" s="233"/>
      <c r="N480" s="234"/>
      <c r="O480" s="235" t="str">
        <f>IF(A480="x",SUM(M$463:N480)-SUM(O$463:O479)," ")</f>
        <v xml:space="preserve"> </v>
      </c>
      <c r="P480" s="236"/>
      <c r="Q480" s="237"/>
      <c r="R480" s="112" t="str">
        <f t="shared" si="53"/>
        <v xml:space="preserve"> </v>
      </c>
      <c r="S480" s="113" t="str">
        <f t="shared" si="54"/>
        <v xml:space="preserve"> </v>
      </c>
      <c r="T480" s="238" t="str">
        <f t="shared" si="55"/>
        <v xml:space="preserve"> </v>
      </c>
      <c r="U480" s="239"/>
      <c r="V480" s="240"/>
      <c r="W480" s="241"/>
      <c r="X480" s="241"/>
      <c r="Y480" s="241"/>
      <c r="Z480" s="242"/>
    </row>
    <row r="481" spans="1:26" s="114" customFormat="1" ht="20.100000000000001" customHeight="1" x14ac:dyDescent="0.25">
      <c r="A481" s="109"/>
      <c r="B481" s="110"/>
      <c r="C481" s="110"/>
      <c r="D481" s="227" t="str">
        <f t="shared" si="50"/>
        <v xml:space="preserve"> </v>
      </c>
      <c r="E481" s="228"/>
      <c r="F481" s="229" t="str">
        <f t="shared" si="52"/>
        <v xml:space="preserve"> </v>
      </c>
      <c r="G481" s="230"/>
      <c r="H481" s="231"/>
      <c r="I481" s="232" t="str">
        <f t="shared" si="51"/>
        <v xml:space="preserve"> </v>
      </c>
      <c r="J481" s="233"/>
      <c r="K481" s="111"/>
      <c r="L481" s="111"/>
      <c r="M481" s="233"/>
      <c r="N481" s="234"/>
      <c r="O481" s="235" t="str">
        <f>IF(A481="x",SUM(M$463:N481)-SUM(O$463:O480)," ")</f>
        <v xml:space="preserve"> </v>
      </c>
      <c r="P481" s="236"/>
      <c r="Q481" s="237"/>
      <c r="R481" s="112" t="str">
        <f t="shared" si="53"/>
        <v xml:space="preserve"> </v>
      </c>
      <c r="S481" s="113" t="str">
        <f t="shared" si="54"/>
        <v xml:space="preserve"> </v>
      </c>
      <c r="T481" s="238" t="str">
        <f t="shared" si="55"/>
        <v xml:space="preserve"> </v>
      </c>
      <c r="U481" s="239"/>
      <c r="V481" s="240"/>
      <c r="W481" s="241"/>
      <c r="X481" s="241"/>
      <c r="Y481" s="241"/>
      <c r="Z481" s="242"/>
    </row>
    <row r="482" spans="1:26" s="114" customFormat="1" ht="20.100000000000001" customHeight="1" x14ac:dyDescent="0.25">
      <c r="A482" s="109"/>
      <c r="B482" s="110"/>
      <c r="C482" s="110"/>
      <c r="D482" s="227" t="str">
        <f t="shared" si="50"/>
        <v xml:space="preserve"> </v>
      </c>
      <c r="E482" s="228"/>
      <c r="F482" s="229" t="str">
        <f t="shared" si="52"/>
        <v xml:space="preserve"> </v>
      </c>
      <c r="G482" s="230"/>
      <c r="H482" s="231"/>
      <c r="I482" s="232" t="str">
        <f t="shared" si="51"/>
        <v xml:space="preserve"> </v>
      </c>
      <c r="J482" s="233"/>
      <c r="K482" s="111"/>
      <c r="L482" s="111"/>
      <c r="M482" s="233"/>
      <c r="N482" s="234"/>
      <c r="O482" s="235" t="str">
        <f>IF(A482="x",SUM(M$463:N482)-SUM(O$463:O481)," ")</f>
        <v xml:space="preserve"> </v>
      </c>
      <c r="P482" s="236"/>
      <c r="Q482" s="237"/>
      <c r="R482" s="112" t="str">
        <f t="shared" si="53"/>
        <v xml:space="preserve"> </v>
      </c>
      <c r="S482" s="113" t="str">
        <f t="shared" si="54"/>
        <v xml:space="preserve"> </v>
      </c>
      <c r="T482" s="238" t="str">
        <f t="shared" si="55"/>
        <v xml:space="preserve"> </v>
      </c>
      <c r="U482" s="239"/>
      <c r="V482" s="240"/>
      <c r="W482" s="241"/>
      <c r="X482" s="241"/>
      <c r="Y482" s="241"/>
      <c r="Z482" s="242"/>
    </row>
    <row r="483" spans="1:26" s="114" customFormat="1" ht="20.100000000000001" customHeight="1" x14ac:dyDescent="0.25">
      <c r="A483" s="109"/>
      <c r="B483" s="110"/>
      <c r="C483" s="110"/>
      <c r="D483" s="227" t="str">
        <f t="shared" si="50"/>
        <v xml:space="preserve"> </v>
      </c>
      <c r="E483" s="228"/>
      <c r="F483" s="229" t="str">
        <f t="shared" si="52"/>
        <v xml:space="preserve"> </v>
      </c>
      <c r="G483" s="230"/>
      <c r="H483" s="231"/>
      <c r="I483" s="232" t="str">
        <f t="shared" si="51"/>
        <v xml:space="preserve"> </v>
      </c>
      <c r="J483" s="233"/>
      <c r="K483" s="111"/>
      <c r="L483" s="111"/>
      <c r="M483" s="233"/>
      <c r="N483" s="234"/>
      <c r="O483" s="235" t="str">
        <f>IF(A483="x",SUM(M$463:N483)-SUM(O$463:O482)," ")</f>
        <v xml:space="preserve"> </v>
      </c>
      <c r="P483" s="236"/>
      <c r="Q483" s="237"/>
      <c r="R483" s="112" t="str">
        <f t="shared" si="53"/>
        <v xml:space="preserve"> </v>
      </c>
      <c r="S483" s="113" t="str">
        <f t="shared" si="54"/>
        <v xml:space="preserve"> </v>
      </c>
      <c r="T483" s="238" t="str">
        <f t="shared" si="55"/>
        <v xml:space="preserve"> </v>
      </c>
      <c r="U483" s="239"/>
      <c r="V483" s="240"/>
      <c r="W483" s="241"/>
      <c r="X483" s="241"/>
      <c r="Y483" s="241"/>
      <c r="Z483" s="242"/>
    </row>
    <row r="484" spans="1:26" s="114" customFormat="1" ht="20.100000000000001" customHeight="1" x14ac:dyDescent="0.25">
      <c r="A484" s="109"/>
      <c r="B484" s="110"/>
      <c r="C484" s="110"/>
      <c r="D484" s="227" t="str">
        <f t="shared" si="50"/>
        <v xml:space="preserve"> </v>
      </c>
      <c r="E484" s="228"/>
      <c r="F484" s="229" t="str">
        <f t="shared" si="52"/>
        <v xml:space="preserve"> </v>
      </c>
      <c r="G484" s="230"/>
      <c r="H484" s="231"/>
      <c r="I484" s="232" t="str">
        <f t="shared" si="51"/>
        <v xml:space="preserve"> </v>
      </c>
      <c r="J484" s="233"/>
      <c r="K484" s="111"/>
      <c r="L484" s="111"/>
      <c r="M484" s="233"/>
      <c r="N484" s="234"/>
      <c r="O484" s="235" t="str">
        <f>IF(A484="x",SUM(M$463:N484)-SUM(O$463:O483)," ")</f>
        <v xml:space="preserve"> </v>
      </c>
      <c r="P484" s="236"/>
      <c r="Q484" s="237"/>
      <c r="R484" s="112" t="str">
        <f t="shared" si="53"/>
        <v xml:space="preserve"> </v>
      </c>
      <c r="S484" s="113" t="str">
        <f t="shared" si="54"/>
        <v xml:space="preserve"> </v>
      </c>
      <c r="T484" s="238" t="str">
        <f t="shared" si="55"/>
        <v xml:space="preserve"> </v>
      </c>
      <c r="U484" s="239"/>
      <c r="V484" s="240"/>
      <c r="W484" s="241"/>
      <c r="X484" s="241"/>
      <c r="Y484" s="241"/>
      <c r="Z484" s="242"/>
    </row>
    <row r="485" spans="1:26" s="114" customFormat="1" ht="20.100000000000001" customHeight="1" x14ac:dyDescent="0.25">
      <c r="A485" s="109"/>
      <c r="B485" s="110"/>
      <c r="C485" s="110"/>
      <c r="D485" s="227" t="str">
        <f t="shared" si="50"/>
        <v xml:space="preserve"> </v>
      </c>
      <c r="E485" s="228"/>
      <c r="F485" s="229" t="str">
        <f t="shared" si="52"/>
        <v xml:space="preserve"> </v>
      </c>
      <c r="G485" s="230"/>
      <c r="H485" s="231"/>
      <c r="I485" s="232" t="str">
        <f t="shared" si="51"/>
        <v xml:space="preserve"> </v>
      </c>
      <c r="J485" s="233"/>
      <c r="K485" s="111"/>
      <c r="L485" s="111"/>
      <c r="M485" s="233"/>
      <c r="N485" s="234"/>
      <c r="O485" s="235" t="str">
        <f>IF(A485="x",SUM(M$463:N485)-SUM(O$463:O484)," ")</f>
        <v xml:space="preserve"> </v>
      </c>
      <c r="P485" s="236"/>
      <c r="Q485" s="237"/>
      <c r="R485" s="112" t="str">
        <f t="shared" si="53"/>
        <v xml:space="preserve"> </v>
      </c>
      <c r="S485" s="113" t="str">
        <f t="shared" si="54"/>
        <v xml:space="preserve"> </v>
      </c>
      <c r="T485" s="238" t="str">
        <f t="shared" si="55"/>
        <v xml:space="preserve"> </v>
      </c>
      <c r="U485" s="239"/>
      <c r="V485" s="240"/>
      <c r="W485" s="241"/>
      <c r="X485" s="241"/>
      <c r="Y485" s="241"/>
      <c r="Z485" s="242"/>
    </row>
    <row r="486" spans="1:26" s="114" customFormat="1" ht="20.100000000000001" customHeight="1" x14ac:dyDescent="0.25">
      <c r="A486" s="109"/>
      <c r="B486" s="110"/>
      <c r="C486" s="110"/>
      <c r="D486" s="227" t="str">
        <f t="shared" si="50"/>
        <v xml:space="preserve"> </v>
      </c>
      <c r="E486" s="228"/>
      <c r="F486" s="229" t="str">
        <f t="shared" si="52"/>
        <v xml:space="preserve"> </v>
      </c>
      <c r="G486" s="230"/>
      <c r="H486" s="231"/>
      <c r="I486" s="232" t="str">
        <f t="shared" si="51"/>
        <v xml:space="preserve"> </v>
      </c>
      <c r="J486" s="233"/>
      <c r="K486" s="111"/>
      <c r="L486" s="111"/>
      <c r="M486" s="233"/>
      <c r="N486" s="234"/>
      <c r="O486" s="235" t="str">
        <f>IF(A486="x",SUM(M$463:N486)-SUM(O$463:O485)," ")</f>
        <v xml:space="preserve"> </v>
      </c>
      <c r="P486" s="236"/>
      <c r="Q486" s="237"/>
      <c r="R486" s="112" t="str">
        <f t="shared" si="53"/>
        <v xml:space="preserve"> </v>
      </c>
      <c r="S486" s="113" t="str">
        <f t="shared" si="54"/>
        <v xml:space="preserve"> </v>
      </c>
      <c r="T486" s="238" t="str">
        <f t="shared" si="55"/>
        <v xml:space="preserve"> </v>
      </c>
      <c r="U486" s="239"/>
      <c r="V486" s="240"/>
      <c r="W486" s="241"/>
      <c r="X486" s="241"/>
      <c r="Y486" s="241"/>
      <c r="Z486" s="242"/>
    </row>
    <row r="487" spans="1:26" s="114" customFormat="1" ht="20.100000000000001" customHeight="1" x14ac:dyDescent="0.25">
      <c r="A487" s="109"/>
      <c r="B487" s="110"/>
      <c r="C487" s="110"/>
      <c r="D487" s="227" t="str">
        <f t="shared" si="50"/>
        <v xml:space="preserve"> </v>
      </c>
      <c r="E487" s="228"/>
      <c r="F487" s="229" t="str">
        <f t="shared" si="52"/>
        <v xml:space="preserve"> </v>
      </c>
      <c r="G487" s="230"/>
      <c r="H487" s="231"/>
      <c r="I487" s="232" t="str">
        <f t="shared" si="51"/>
        <v xml:space="preserve"> </v>
      </c>
      <c r="J487" s="233"/>
      <c r="K487" s="111"/>
      <c r="L487" s="111"/>
      <c r="M487" s="233"/>
      <c r="N487" s="234"/>
      <c r="O487" s="235" t="str">
        <f>IF(A487="x",SUM(M$463:N487)-SUM(O$463:O486)," ")</f>
        <v xml:space="preserve"> </v>
      </c>
      <c r="P487" s="236"/>
      <c r="Q487" s="237"/>
      <c r="R487" s="112" t="str">
        <f t="shared" si="53"/>
        <v xml:space="preserve"> </v>
      </c>
      <c r="S487" s="113" t="str">
        <f t="shared" si="54"/>
        <v xml:space="preserve"> </v>
      </c>
      <c r="T487" s="238" t="str">
        <f t="shared" si="55"/>
        <v xml:space="preserve"> </v>
      </c>
      <c r="U487" s="239"/>
      <c r="V487" s="240"/>
      <c r="W487" s="241"/>
      <c r="X487" s="241"/>
      <c r="Y487" s="241"/>
      <c r="Z487" s="242"/>
    </row>
    <row r="488" spans="1:26" s="114" customFormat="1" ht="20.100000000000001" customHeight="1" x14ac:dyDescent="0.25">
      <c r="A488" s="109"/>
      <c r="B488" s="110"/>
      <c r="C488" s="110"/>
      <c r="D488" s="227" t="str">
        <f t="shared" si="50"/>
        <v xml:space="preserve"> </v>
      </c>
      <c r="E488" s="228"/>
      <c r="F488" s="229" t="str">
        <f t="shared" si="52"/>
        <v xml:space="preserve"> </v>
      </c>
      <c r="G488" s="230"/>
      <c r="H488" s="231"/>
      <c r="I488" s="232" t="str">
        <f t="shared" si="51"/>
        <v xml:space="preserve"> </v>
      </c>
      <c r="J488" s="233"/>
      <c r="K488" s="111"/>
      <c r="L488" s="111"/>
      <c r="M488" s="233"/>
      <c r="N488" s="234"/>
      <c r="O488" s="235" t="str">
        <f>IF(A488="x",SUM(M$463:N488)-SUM(O$463:O487)," ")</f>
        <v xml:space="preserve"> </v>
      </c>
      <c r="P488" s="236"/>
      <c r="Q488" s="237"/>
      <c r="R488" s="112" t="str">
        <f t="shared" si="53"/>
        <v xml:space="preserve"> </v>
      </c>
      <c r="S488" s="113" t="str">
        <f t="shared" si="54"/>
        <v xml:space="preserve"> </v>
      </c>
      <c r="T488" s="238" t="str">
        <f t="shared" si="55"/>
        <v xml:space="preserve"> </v>
      </c>
      <c r="U488" s="239"/>
      <c r="V488" s="240"/>
      <c r="W488" s="241"/>
      <c r="X488" s="241"/>
      <c r="Y488" s="241"/>
      <c r="Z488" s="242"/>
    </row>
    <row r="489" spans="1:26" s="114" customFormat="1" ht="20.100000000000001" customHeight="1" x14ac:dyDescent="0.25">
      <c r="A489" s="109"/>
      <c r="B489" s="110"/>
      <c r="C489" s="110"/>
      <c r="D489" s="227" t="str">
        <f t="shared" si="50"/>
        <v xml:space="preserve"> </v>
      </c>
      <c r="E489" s="228"/>
      <c r="F489" s="229" t="str">
        <f t="shared" si="52"/>
        <v xml:space="preserve"> </v>
      </c>
      <c r="G489" s="230"/>
      <c r="H489" s="231"/>
      <c r="I489" s="232" t="str">
        <f t="shared" si="51"/>
        <v xml:space="preserve"> </v>
      </c>
      <c r="J489" s="233"/>
      <c r="K489" s="111"/>
      <c r="L489" s="111"/>
      <c r="M489" s="233"/>
      <c r="N489" s="234"/>
      <c r="O489" s="235" t="str">
        <f>IF(A489="x",SUM(M$463:N489)-SUM(O$463:O488)," ")</f>
        <v xml:space="preserve"> </v>
      </c>
      <c r="P489" s="236"/>
      <c r="Q489" s="237"/>
      <c r="R489" s="112" t="str">
        <f t="shared" si="53"/>
        <v xml:space="preserve"> </v>
      </c>
      <c r="S489" s="113" t="str">
        <f t="shared" si="54"/>
        <v xml:space="preserve"> </v>
      </c>
      <c r="T489" s="238" t="str">
        <f t="shared" si="55"/>
        <v xml:space="preserve"> </v>
      </c>
      <c r="U489" s="239"/>
      <c r="V489" s="240"/>
      <c r="W489" s="241"/>
      <c r="X489" s="241"/>
      <c r="Y489" s="241"/>
      <c r="Z489" s="242"/>
    </row>
    <row r="490" spans="1:26" s="114" customFormat="1" ht="20.100000000000001" customHeight="1" x14ac:dyDescent="0.25">
      <c r="A490" s="109"/>
      <c r="B490" s="110"/>
      <c r="C490" s="110"/>
      <c r="D490" s="227" t="str">
        <f t="shared" si="50"/>
        <v xml:space="preserve"> </v>
      </c>
      <c r="E490" s="228"/>
      <c r="F490" s="229" t="str">
        <f t="shared" si="52"/>
        <v xml:space="preserve"> </v>
      </c>
      <c r="G490" s="230"/>
      <c r="H490" s="231"/>
      <c r="I490" s="232" t="str">
        <f t="shared" si="51"/>
        <v xml:space="preserve"> </v>
      </c>
      <c r="J490" s="233"/>
      <c r="K490" s="111"/>
      <c r="L490" s="111"/>
      <c r="M490" s="233"/>
      <c r="N490" s="234"/>
      <c r="O490" s="235" t="str">
        <f>IF(A490="x",SUM(M$463:N490)-SUM(O$463:O489)," ")</f>
        <v xml:space="preserve"> </v>
      </c>
      <c r="P490" s="236"/>
      <c r="Q490" s="237"/>
      <c r="R490" s="112" t="str">
        <f t="shared" si="53"/>
        <v xml:space="preserve"> </v>
      </c>
      <c r="S490" s="113" t="str">
        <f t="shared" si="54"/>
        <v xml:space="preserve"> </v>
      </c>
      <c r="T490" s="238" t="str">
        <f t="shared" si="55"/>
        <v xml:space="preserve"> </v>
      </c>
      <c r="U490" s="239"/>
      <c r="V490" s="240"/>
      <c r="W490" s="241"/>
      <c r="X490" s="241"/>
      <c r="Y490" s="241"/>
      <c r="Z490" s="242"/>
    </row>
    <row r="491" spans="1:26" s="114" customFormat="1" ht="20.100000000000001" customHeight="1" x14ac:dyDescent="0.25">
      <c r="A491" s="109"/>
      <c r="B491" s="110"/>
      <c r="C491" s="110"/>
      <c r="D491" s="227" t="str">
        <f t="shared" si="50"/>
        <v xml:space="preserve"> </v>
      </c>
      <c r="E491" s="228"/>
      <c r="F491" s="229" t="str">
        <f t="shared" si="52"/>
        <v xml:space="preserve"> </v>
      </c>
      <c r="G491" s="230"/>
      <c r="H491" s="231"/>
      <c r="I491" s="232" t="str">
        <f t="shared" si="51"/>
        <v xml:space="preserve"> </v>
      </c>
      <c r="J491" s="233"/>
      <c r="K491" s="111"/>
      <c r="L491" s="111"/>
      <c r="M491" s="233"/>
      <c r="N491" s="234"/>
      <c r="O491" s="235" t="str">
        <f>IF(A491="x",SUM(M$463:N491)-SUM(O$463:O490)," ")</f>
        <v xml:space="preserve"> </v>
      </c>
      <c r="P491" s="236"/>
      <c r="Q491" s="237"/>
      <c r="R491" s="112" t="str">
        <f t="shared" si="53"/>
        <v xml:space="preserve"> </v>
      </c>
      <c r="S491" s="113" t="str">
        <f t="shared" si="54"/>
        <v xml:space="preserve"> </v>
      </c>
      <c r="T491" s="238" t="str">
        <f t="shared" si="55"/>
        <v xml:space="preserve"> </v>
      </c>
      <c r="U491" s="239"/>
      <c r="V491" s="240"/>
      <c r="W491" s="241"/>
      <c r="X491" s="241"/>
      <c r="Y491" s="241"/>
      <c r="Z491" s="242"/>
    </row>
    <row r="492" spans="1:26" s="114" customFormat="1" ht="20.100000000000001" customHeight="1" x14ac:dyDescent="0.25">
      <c r="A492" s="109"/>
      <c r="B492" s="110"/>
      <c r="C492" s="110"/>
      <c r="D492" s="227" t="str">
        <f t="shared" si="50"/>
        <v xml:space="preserve"> </v>
      </c>
      <c r="E492" s="228"/>
      <c r="F492" s="229" t="str">
        <f t="shared" si="52"/>
        <v xml:space="preserve"> </v>
      </c>
      <c r="G492" s="230"/>
      <c r="H492" s="231"/>
      <c r="I492" s="232" t="str">
        <f t="shared" si="51"/>
        <v xml:space="preserve"> </v>
      </c>
      <c r="J492" s="233"/>
      <c r="K492" s="111"/>
      <c r="L492" s="111"/>
      <c r="M492" s="233"/>
      <c r="N492" s="234"/>
      <c r="O492" s="235" t="str">
        <f>IF(A492="x",SUM(M$463:N492)-SUM(O$463:O491)," ")</f>
        <v xml:space="preserve"> </v>
      </c>
      <c r="P492" s="236"/>
      <c r="Q492" s="237"/>
      <c r="R492" s="112" t="str">
        <f t="shared" si="53"/>
        <v xml:space="preserve"> </v>
      </c>
      <c r="S492" s="113" t="str">
        <f t="shared" si="54"/>
        <v xml:space="preserve"> </v>
      </c>
      <c r="T492" s="238" t="str">
        <f t="shared" si="55"/>
        <v xml:space="preserve"> </v>
      </c>
      <c r="U492" s="239"/>
      <c r="V492" s="240"/>
      <c r="W492" s="241"/>
      <c r="X492" s="241"/>
      <c r="Y492" s="241"/>
      <c r="Z492" s="242"/>
    </row>
    <row r="493" spans="1:26" s="114" customFormat="1" ht="20.100000000000001" customHeight="1" x14ac:dyDescent="0.25">
      <c r="A493" s="109"/>
      <c r="B493" s="110"/>
      <c r="C493" s="110"/>
      <c r="D493" s="227" t="str">
        <f t="shared" si="50"/>
        <v xml:space="preserve"> </v>
      </c>
      <c r="E493" s="228"/>
      <c r="F493" s="229" t="str">
        <f t="shared" si="52"/>
        <v xml:space="preserve"> </v>
      </c>
      <c r="G493" s="230"/>
      <c r="H493" s="231"/>
      <c r="I493" s="232" t="str">
        <f t="shared" si="51"/>
        <v xml:space="preserve"> </v>
      </c>
      <c r="J493" s="233"/>
      <c r="K493" s="111"/>
      <c r="L493" s="111"/>
      <c r="M493" s="233"/>
      <c r="N493" s="234"/>
      <c r="O493" s="235" t="str">
        <f>IF(A493="x",SUM(M$463:N493)-SUM(O$463:O492)," ")</f>
        <v xml:space="preserve"> </v>
      </c>
      <c r="P493" s="236"/>
      <c r="Q493" s="237"/>
      <c r="R493" s="112" t="str">
        <f t="shared" si="53"/>
        <v xml:space="preserve"> </v>
      </c>
      <c r="S493" s="113" t="str">
        <f t="shared" si="54"/>
        <v xml:space="preserve"> </v>
      </c>
      <c r="T493" s="238" t="str">
        <f t="shared" si="55"/>
        <v xml:space="preserve"> </v>
      </c>
      <c r="U493" s="239"/>
      <c r="V493" s="240"/>
      <c r="W493" s="241"/>
      <c r="X493" s="241"/>
      <c r="Y493" s="241"/>
      <c r="Z493" s="242"/>
    </row>
    <row r="494" spans="1:26" s="114" customFormat="1" ht="20.100000000000001" customHeight="1" x14ac:dyDescent="0.25">
      <c r="A494" s="109"/>
      <c r="B494" s="110"/>
      <c r="C494" s="110"/>
      <c r="D494" s="227" t="str">
        <f t="shared" si="50"/>
        <v xml:space="preserve"> </v>
      </c>
      <c r="E494" s="228"/>
      <c r="F494" s="229" t="str">
        <f t="shared" si="52"/>
        <v xml:space="preserve"> </v>
      </c>
      <c r="G494" s="230"/>
      <c r="H494" s="231"/>
      <c r="I494" s="232" t="str">
        <f t="shared" si="51"/>
        <v xml:space="preserve"> </v>
      </c>
      <c r="J494" s="233"/>
      <c r="K494" s="111"/>
      <c r="L494" s="111"/>
      <c r="M494" s="233"/>
      <c r="N494" s="234"/>
      <c r="O494" s="235" t="str">
        <f>IF(A494="x",SUM(M$463:N494)-SUM(O$463:O493)," ")</f>
        <v xml:space="preserve"> </v>
      </c>
      <c r="P494" s="236"/>
      <c r="Q494" s="237"/>
      <c r="R494" s="112" t="str">
        <f t="shared" si="53"/>
        <v xml:space="preserve"> </v>
      </c>
      <c r="S494" s="113" t="str">
        <f t="shared" si="54"/>
        <v xml:space="preserve"> </v>
      </c>
      <c r="T494" s="238" t="str">
        <f t="shared" si="55"/>
        <v xml:space="preserve"> </v>
      </c>
      <c r="U494" s="239"/>
      <c r="V494" s="240"/>
      <c r="W494" s="241"/>
      <c r="X494" s="241"/>
      <c r="Y494" s="241"/>
      <c r="Z494" s="242"/>
    </row>
    <row r="495" spans="1:26" s="114" customFormat="1" ht="20.100000000000001" customHeight="1" x14ac:dyDescent="0.25">
      <c r="A495" s="109"/>
      <c r="B495" s="110"/>
      <c r="C495" s="110"/>
      <c r="D495" s="227" t="str">
        <f t="shared" si="50"/>
        <v xml:space="preserve"> </v>
      </c>
      <c r="E495" s="228"/>
      <c r="F495" s="229" t="str">
        <f t="shared" si="52"/>
        <v xml:space="preserve"> </v>
      </c>
      <c r="G495" s="230"/>
      <c r="H495" s="231"/>
      <c r="I495" s="232" t="str">
        <f t="shared" si="51"/>
        <v xml:space="preserve"> </v>
      </c>
      <c r="J495" s="233"/>
      <c r="K495" s="111"/>
      <c r="L495" s="111"/>
      <c r="M495" s="233"/>
      <c r="N495" s="234"/>
      <c r="O495" s="235" t="str">
        <f>IF(A495="x",SUM(M$463:N495)-SUM(O$463:O494)," ")</f>
        <v xml:space="preserve"> </v>
      </c>
      <c r="P495" s="236"/>
      <c r="Q495" s="237"/>
      <c r="R495" s="112" t="str">
        <f t="shared" si="53"/>
        <v xml:space="preserve"> </v>
      </c>
      <c r="S495" s="113" t="str">
        <f t="shared" si="54"/>
        <v xml:space="preserve"> </v>
      </c>
      <c r="T495" s="238" t="str">
        <f t="shared" si="55"/>
        <v xml:space="preserve"> </v>
      </c>
      <c r="U495" s="239"/>
      <c r="V495" s="240"/>
      <c r="W495" s="241"/>
      <c r="X495" s="241"/>
      <c r="Y495" s="241"/>
      <c r="Z495" s="242"/>
    </row>
    <row r="496" spans="1:26" s="114" customFormat="1" ht="20.100000000000001" customHeight="1" x14ac:dyDescent="0.25">
      <c r="A496" s="109"/>
      <c r="B496" s="110"/>
      <c r="C496" s="110"/>
      <c r="D496" s="227" t="str">
        <f t="shared" si="50"/>
        <v xml:space="preserve"> </v>
      </c>
      <c r="E496" s="228"/>
      <c r="F496" s="229" t="str">
        <f t="shared" si="52"/>
        <v xml:space="preserve"> </v>
      </c>
      <c r="G496" s="230"/>
      <c r="H496" s="231"/>
      <c r="I496" s="232" t="str">
        <f t="shared" si="51"/>
        <v xml:space="preserve"> </v>
      </c>
      <c r="J496" s="233"/>
      <c r="K496" s="111"/>
      <c r="L496" s="111"/>
      <c r="M496" s="233"/>
      <c r="N496" s="234"/>
      <c r="O496" s="235" t="str">
        <f>IF(A496="x",SUM(M$463:N496)-SUM(O$463:O495)," ")</f>
        <v xml:space="preserve"> </v>
      </c>
      <c r="P496" s="236"/>
      <c r="Q496" s="237"/>
      <c r="R496" s="112" t="str">
        <f t="shared" si="53"/>
        <v xml:space="preserve"> </v>
      </c>
      <c r="S496" s="113" t="str">
        <f t="shared" si="54"/>
        <v xml:space="preserve"> </v>
      </c>
      <c r="T496" s="238" t="str">
        <f t="shared" si="55"/>
        <v xml:space="preserve"> </v>
      </c>
      <c r="U496" s="239"/>
      <c r="V496" s="240"/>
      <c r="W496" s="241"/>
      <c r="X496" s="241"/>
      <c r="Y496" s="241"/>
      <c r="Z496" s="242"/>
    </row>
    <row r="497" spans="1:26" s="114" customFormat="1" ht="20.100000000000001" customHeight="1" x14ac:dyDescent="0.25">
      <c r="A497" s="109"/>
      <c r="B497" s="110"/>
      <c r="C497" s="110"/>
      <c r="D497" s="227" t="str">
        <f t="shared" si="50"/>
        <v xml:space="preserve"> </v>
      </c>
      <c r="E497" s="228"/>
      <c r="F497" s="229" t="str">
        <f t="shared" si="52"/>
        <v xml:space="preserve"> </v>
      </c>
      <c r="G497" s="230"/>
      <c r="H497" s="231"/>
      <c r="I497" s="232" t="str">
        <f t="shared" si="51"/>
        <v xml:space="preserve"> </v>
      </c>
      <c r="J497" s="233"/>
      <c r="K497" s="111"/>
      <c r="L497" s="111"/>
      <c r="M497" s="233"/>
      <c r="N497" s="234"/>
      <c r="O497" s="235" t="str">
        <f>IF(A497="x",SUM(M$463:N497)-SUM(O$463:O496)," ")</f>
        <v xml:space="preserve"> </v>
      </c>
      <c r="P497" s="236"/>
      <c r="Q497" s="237"/>
      <c r="R497" s="112" t="str">
        <f t="shared" si="53"/>
        <v xml:space="preserve"> </v>
      </c>
      <c r="S497" s="113" t="str">
        <f t="shared" si="54"/>
        <v xml:space="preserve"> </v>
      </c>
      <c r="T497" s="238" t="str">
        <f t="shared" si="55"/>
        <v xml:space="preserve"> </v>
      </c>
      <c r="U497" s="239"/>
      <c r="V497" s="240"/>
      <c r="W497" s="241"/>
      <c r="X497" s="241"/>
      <c r="Y497" s="241"/>
      <c r="Z497" s="242"/>
    </row>
    <row r="498" spans="1:26" s="114" customFormat="1" ht="20.100000000000001" customHeight="1" x14ac:dyDescent="0.25">
      <c r="A498" s="109"/>
      <c r="B498" s="110"/>
      <c r="C498" s="110"/>
      <c r="D498" s="227" t="str">
        <f t="shared" si="50"/>
        <v xml:space="preserve"> </v>
      </c>
      <c r="E498" s="228"/>
      <c r="F498" s="229" t="str">
        <f t="shared" si="52"/>
        <v xml:space="preserve"> </v>
      </c>
      <c r="G498" s="230"/>
      <c r="H498" s="231"/>
      <c r="I498" s="232" t="str">
        <f t="shared" si="51"/>
        <v xml:space="preserve"> </v>
      </c>
      <c r="J498" s="233"/>
      <c r="K498" s="111"/>
      <c r="L498" s="111"/>
      <c r="M498" s="233"/>
      <c r="N498" s="234"/>
      <c r="O498" s="235" t="str">
        <f>IF(A498="x",SUM(M$463:N498)-SUM(O$463:O497)," ")</f>
        <v xml:space="preserve"> </v>
      </c>
      <c r="P498" s="236"/>
      <c r="Q498" s="237"/>
      <c r="R498" s="112" t="str">
        <f t="shared" si="53"/>
        <v xml:space="preserve"> </v>
      </c>
      <c r="S498" s="113" t="str">
        <f t="shared" si="54"/>
        <v xml:space="preserve"> </v>
      </c>
      <c r="T498" s="238" t="str">
        <f t="shared" si="55"/>
        <v xml:space="preserve"> </v>
      </c>
      <c r="U498" s="239"/>
      <c r="V498" s="240"/>
      <c r="W498" s="241"/>
      <c r="X498" s="241"/>
      <c r="Y498" s="241"/>
      <c r="Z498" s="242"/>
    </row>
    <row r="499" spans="1:26" s="114" customFormat="1" ht="20.100000000000001" customHeight="1" x14ac:dyDescent="0.25">
      <c r="A499" s="109"/>
      <c r="B499" s="110"/>
      <c r="C499" s="110"/>
      <c r="D499" s="227" t="str">
        <f t="shared" si="50"/>
        <v xml:space="preserve"> </v>
      </c>
      <c r="E499" s="228"/>
      <c r="F499" s="229" t="str">
        <f t="shared" si="52"/>
        <v xml:space="preserve"> </v>
      </c>
      <c r="G499" s="230"/>
      <c r="H499" s="231"/>
      <c r="I499" s="232" t="str">
        <f t="shared" si="51"/>
        <v xml:space="preserve"> </v>
      </c>
      <c r="J499" s="233"/>
      <c r="K499" s="111"/>
      <c r="L499" s="111"/>
      <c r="M499" s="233"/>
      <c r="N499" s="234"/>
      <c r="O499" s="235" t="str">
        <f>IF(A499="x",SUM(M$463:N499)-SUM(O$463:O498)," ")</f>
        <v xml:space="preserve"> </v>
      </c>
      <c r="P499" s="236"/>
      <c r="Q499" s="237"/>
      <c r="R499" s="112" t="str">
        <f t="shared" si="53"/>
        <v xml:space="preserve"> </v>
      </c>
      <c r="S499" s="113" t="str">
        <f t="shared" si="54"/>
        <v xml:space="preserve"> </v>
      </c>
      <c r="T499" s="238" t="str">
        <f t="shared" si="55"/>
        <v xml:space="preserve"> </v>
      </c>
      <c r="U499" s="239"/>
      <c r="V499" s="240"/>
      <c r="W499" s="241"/>
      <c r="X499" s="241"/>
      <c r="Y499" s="241"/>
      <c r="Z499" s="242"/>
    </row>
    <row r="500" spans="1:26" s="114" customFormat="1" ht="20.100000000000001" customHeight="1" x14ac:dyDescent="0.25">
      <c r="A500" s="109"/>
      <c r="B500" s="110"/>
      <c r="C500" s="110"/>
      <c r="D500" s="227" t="str">
        <f t="shared" si="50"/>
        <v xml:space="preserve"> </v>
      </c>
      <c r="E500" s="228"/>
      <c r="F500" s="229" t="str">
        <f t="shared" si="52"/>
        <v xml:space="preserve"> </v>
      </c>
      <c r="G500" s="230"/>
      <c r="H500" s="231"/>
      <c r="I500" s="232" t="str">
        <f t="shared" si="51"/>
        <v xml:space="preserve"> </v>
      </c>
      <c r="J500" s="233"/>
      <c r="K500" s="111"/>
      <c r="L500" s="111"/>
      <c r="M500" s="233"/>
      <c r="N500" s="234"/>
      <c r="O500" s="235" t="str">
        <f>IF(A500="x",SUM(M$463:N500)-SUM(O$463:O499)," ")</f>
        <v xml:space="preserve"> </v>
      </c>
      <c r="P500" s="236"/>
      <c r="Q500" s="237"/>
      <c r="R500" s="112" t="str">
        <f t="shared" si="53"/>
        <v xml:space="preserve"> </v>
      </c>
      <c r="S500" s="113" t="str">
        <f t="shared" si="54"/>
        <v xml:space="preserve"> </v>
      </c>
      <c r="T500" s="238" t="str">
        <f t="shared" si="55"/>
        <v xml:space="preserve"> </v>
      </c>
      <c r="U500" s="239"/>
      <c r="V500" s="240"/>
      <c r="W500" s="241"/>
      <c r="X500" s="241"/>
      <c r="Y500" s="241"/>
      <c r="Z500" s="242"/>
    </row>
    <row r="501" spans="1:26" s="114" customFormat="1" ht="20.100000000000001" customHeight="1" x14ac:dyDescent="0.25">
      <c r="A501" s="109"/>
      <c r="B501" s="110"/>
      <c r="C501" s="110"/>
      <c r="D501" s="227" t="str">
        <f t="shared" si="50"/>
        <v xml:space="preserve"> </v>
      </c>
      <c r="E501" s="228"/>
      <c r="F501" s="229" t="str">
        <f t="shared" si="52"/>
        <v xml:space="preserve"> </v>
      </c>
      <c r="G501" s="230"/>
      <c r="H501" s="231"/>
      <c r="I501" s="232" t="str">
        <f t="shared" si="51"/>
        <v xml:space="preserve"> </v>
      </c>
      <c r="J501" s="233"/>
      <c r="K501" s="111"/>
      <c r="L501" s="111"/>
      <c r="M501" s="233"/>
      <c r="N501" s="234"/>
      <c r="O501" s="235" t="str">
        <f>IF(A501="x",SUM(M$463:N501)-SUM(O$463:O500)," ")</f>
        <v xml:space="preserve"> </v>
      </c>
      <c r="P501" s="236"/>
      <c r="Q501" s="237"/>
      <c r="R501" s="112" t="str">
        <f t="shared" si="53"/>
        <v xml:space="preserve"> </v>
      </c>
      <c r="S501" s="113" t="str">
        <f t="shared" si="54"/>
        <v xml:space="preserve"> </v>
      </c>
      <c r="T501" s="238" t="str">
        <f t="shared" si="55"/>
        <v xml:space="preserve"> </v>
      </c>
      <c r="U501" s="239"/>
      <c r="V501" s="240"/>
      <c r="W501" s="241"/>
      <c r="X501" s="241"/>
      <c r="Y501" s="241"/>
      <c r="Z501" s="242"/>
    </row>
    <row r="502" spans="1:26" s="114" customFormat="1" ht="20.100000000000001" customHeight="1" x14ac:dyDescent="0.25">
      <c r="A502" s="109"/>
      <c r="B502" s="110"/>
      <c r="C502" s="110"/>
      <c r="D502" s="227" t="str">
        <f t="shared" si="50"/>
        <v xml:space="preserve"> </v>
      </c>
      <c r="E502" s="228"/>
      <c r="F502" s="229" t="str">
        <f t="shared" si="52"/>
        <v xml:space="preserve"> </v>
      </c>
      <c r="G502" s="230"/>
      <c r="H502" s="231"/>
      <c r="I502" s="232" t="str">
        <f t="shared" si="51"/>
        <v xml:space="preserve"> </v>
      </c>
      <c r="J502" s="233"/>
      <c r="K502" s="111"/>
      <c r="L502" s="111"/>
      <c r="M502" s="233"/>
      <c r="N502" s="234"/>
      <c r="O502" s="235" t="str">
        <f>IF(A502="x",SUM(M$463:N502)-SUM(O$463:O501)," ")</f>
        <v xml:space="preserve"> </v>
      </c>
      <c r="P502" s="236"/>
      <c r="Q502" s="237"/>
      <c r="R502" s="112" t="str">
        <f t="shared" si="53"/>
        <v xml:space="preserve"> </v>
      </c>
      <c r="S502" s="113" t="str">
        <f t="shared" si="54"/>
        <v xml:space="preserve"> </v>
      </c>
      <c r="T502" s="238" t="str">
        <f t="shared" si="55"/>
        <v xml:space="preserve"> </v>
      </c>
      <c r="U502" s="239"/>
      <c r="V502" s="240"/>
      <c r="W502" s="241"/>
      <c r="X502" s="241"/>
      <c r="Y502" s="241"/>
      <c r="Z502" s="242"/>
    </row>
    <row r="503" spans="1:26" s="114" customFormat="1" ht="20.100000000000001" customHeight="1" x14ac:dyDescent="0.25">
      <c r="A503" s="109"/>
      <c r="B503" s="110"/>
      <c r="C503" s="110"/>
      <c r="D503" s="227" t="str">
        <f t="shared" si="50"/>
        <v xml:space="preserve"> </v>
      </c>
      <c r="E503" s="228"/>
      <c r="F503" s="229" t="str">
        <f t="shared" si="52"/>
        <v xml:space="preserve"> </v>
      </c>
      <c r="G503" s="230"/>
      <c r="H503" s="231"/>
      <c r="I503" s="232"/>
      <c r="J503" s="233"/>
      <c r="K503" s="111"/>
      <c r="L503" s="111"/>
      <c r="M503" s="233"/>
      <c r="N503" s="234"/>
      <c r="O503" s="235" t="str">
        <f>IF(A503="x",SUM(M$463:N503)-SUM(O$463:O502)," ")</f>
        <v xml:space="preserve"> </v>
      </c>
      <c r="P503" s="236"/>
      <c r="Q503" s="237"/>
      <c r="R503" s="112" t="str">
        <f t="shared" si="53"/>
        <v xml:space="preserve"> </v>
      </c>
      <c r="S503" s="113" t="str">
        <f t="shared" si="54"/>
        <v xml:space="preserve"> </v>
      </c>
      <c r="T503" s="238" t="str">
        <f t="shared" si="55"/>
        <v xml:space="preserve"> </v>
      </c>
      <c r="U503" s="239"/>
      <c r="V503" s="240"/>
      <c r="W503" s="241"/>
      <c r="X503" s="241"/>
      <c r="Y503" s="241"/>
      <c r="Z503" s="242"/>
    </row>
    <row r="504" spans="1:26" s="114" customFormat="1" ht="20.100000000000001" customHeight="1" thickBot="1" x14ac:dyDescent="0.3">
      <c r="A504" s="109"/>
      <c r="B504" s="110"/>
      <c r="C504" s="110"/>
      <c r="D504" s="227" t="str">
        <f t="shared" si="50"/>
        <v xml:space="preserve"> </v>
      </c>
      <c r="E504" s="228"/>
      <c r="F504" s="229" t="str">
        <f>IF(A504="x","hier Ansatzbezeichnung eingeben;  z.B. 'Personal'"," ")</f>
        <v xml:space="preserve"> </v>
      </c>
      <c r="G504" s="230"/>
      <c r="H504" s="231"/>
      <c r="I504" s="232" t="str">
        <f>IF(A504="x","hier SOLL eintragen"," ")</f>
        <v xml:space="preserve"> </v>
      </c>
      <c r="J504" s="233"/>
      <c r="K504" s="111"/>
      <c r="L504" s="111"/>
      <c r="M504" s="233"/>
      <c r="N504" s="234"/>
      <c r="O504" s="235" t="str">
        <f>IF(A504="x",SUM(M$463:N504)-SUM(O$463:O503)," ")</f>
        <v xml:space="preserve"> </v>
      </c>
      <c r="P504" s="236"/>
      <c r="Q504" s="237"/>
      <c r="R504" s="112" t="str">
        <f>IF(OR(I504=0,I504=" ",I504&gt;=O504)," ",O504-I504)</f>
        <v xml:space="preserve"> </v>
      </c>
      <c r="S504" s="113" t="str">
        <f>IF(OR(I504=0,I504=" ",I504&lt;=O504)," ",I504-O504)</f>
        <v xml:space="preserve"> </v>
      </c>
      <c r="T504" s="238" t="str">
        <f>IF(AND(R504&lt;&gt;" ",R504&gt;0),R504/I504,IF(AND(S504&lt;&gt;" ",S504&gt;0),-S504/I504," "))</f>
        <v xml:space="preserve"> </v>
      </c>
      <c r="U504" s="239"/>
      <c r="V504" s="240"/>
      <c r="W504" s="241"/>
      <c r="X504" s="241"/>
      <c r="Y504" s="241"/>
      <c r="Z504" s="242"/>
    </row>
    <row r="505" spans="1:26" s="121" customFormat="1" ht="24.95" customHeight="1" thickBot="1" x14ac:dyDescent="0.3">
      <c r="A505" s="115"/>
      <c r="B505" s="116"/>
      <c r="C505" s="117"/>
      <c r="D505" s="260" t="s">
        <v>57</v>
      </c>
      <c r="E505" s="261"/>
      <c r="F505" s="261"/>
      <c r="G505" s="261"/>
      <c r="H505" s="262"/>
      <c r="I505" s="263" t="str">
        <f>IF(SUM(I463:J504)=0," ",SUM(I463:J504))</f>
        <v xml:space="preserve"> </v>
      </c>
      <c r="J505" s="264"/>
      <c r="K505" s="118"/>
      <c r="L505" s="118"/>
      <c r="M505" s="264" t="str">
        <f>IF(SUM(M463:N504)=0," ",SUM(M463:N504))</f>
        <v xml:space="preserve"> </v>
      </c>
      <c r="N505" s="265"/>
      <c r="O505" s="266" t="str">
        <f>IF(SUM(O463:Q504)=0," ",SUM(O463:Q504))</f>
        <v xml:space="preserve"> </v>
      </c>
      <c r="P505" s="267"/>
      <c r="Q505" s="268"/>
      <c r="R505" s="119"/>
      <c r="S505" s="120"/>
      <c r="T505" s="269"/>
      <c r="U505" s="270"/>
      <c r="V505" s="271"/>
      <c r="W505" s="272"/>
      <c r="X505" s="272"/>
      <c r="Y505" s="272"/>
      <c r="Z505" s="270"/>
    </row>
    <row r="506" spans="1:26" ht="15.75" x14ac:dyDescent="0.25">
      <c r="A506" s="122" t="s">
        <v>37</v>
      </c>
      <c r="B506" s="123"/>
      <c r="C506" s="124"/>
      <c r="D506" s="125"/>
      <c r="E506" s="125"/>
      <c r="F506" s="125"/>
      <c r="G506" s="125"/>
      <c r="H506" s="125"/>
      <c r="I506" s="126"/>
      <c r="J506" s="126"/>
      <c r="K506" s="118"/>
      <c r="L506" s="118"/>
      <c r="M506" s="126"/>
      <c r="N506" s="126"/>
      <c r="O506" s="127"/>
      <c r="P506" s="127"/>
      <c r="Q506" s="127"/>
      <c r="R506" s="128"/>
      <c r="S506" s="128"/>
      <c r="T506" s="129"/>
      <c r="U506" s="129"/>
      <c r="V506" s="129"/>
      <c r="W506" s="129"/>
      <c r="X506" s="129"/>
      <c r="Y506" s="129"/>
      <c r="Z506" s="129"/>
    </row>
    <row r="507" spans="1:26" x14ac:dyDescent="0.25">
      <c r="A507" s="259" t="str">
        <f>"- 2i -"</f>
        <v>- 2i -</v>
      </c>
      <c r="B507" s="259"/>
      <c r="C507" s="259"/>
      <c r="D507" s="259"/>
      <c r="E507" s="259"/>
      <c r="F507" s="259"/>
      <c r="G507" s="259"/>
      <c r="H507" s="259"/>
      <c r="I507" s="259"/>
      <c r="J507" s="259"/>
      <c r="K507" s="259"/>
      <c r="L507" s="259"/>
      <c r="M507" s="259"/>
      <c r="N507" s="259"/>
      <c r="O507" s="259"/>
      <c r="P507" s="259"/>
      <c r="Q507" s="259"/>
      <c r="R507" s="259"/>
      <c r="S507" s="259"/>
      <c r="T507" s="259"/>
      <c r="U507" s="259"/>
      <c r="V507" s="259"/>
      <c r="W507" s="259"/>
      <c r="X507" s="259"/>
      <c r="Y507" s="259"/>
      <c r="Z507" s="259"/>
    </row>
    <row r="508" spans="1:26" s="5" customFormat="1" ht="35.1" customHeight="1" thickBot="1" x14ac:dyDescent="0.3">
      <c r="A508" s="177" t="s">
        <v>25</v>
      </c>
      <c r="B508" s="177"/>
      <c r="C508" s="177"/>
      <c r="D508" s="177"/>
      <c r="E508" s="177"/>
      <c r="F508" s="177"/>
      <c r="G508" s="177"/>
      <c r="H508" s="177"/>
      <c r="I508" s="177"/>
      <c r="J508" s="160"/>
      <c r="K508" s="160"/>
      <c r="L508" s="160"/>
      <c r="M508" s="160"/>
      <c r="N508" s="177" t="s">
        <v>25</v>
      </c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</row>
    <row r="509" spans="1:26" s="102" customFormat="1" ht="29.25" customHeight="1" x14ac:dyDescent="0.25">
      <c r="A509" s="178" t="s">
        <v>26</v>
      </c>
      <c r="B509" s="181" t="s">
        <v>3</v>
      </c>
      <c r="C509" s="184" t="s">
        <v>4</v>
      </c>
      <c r="D509" s="250" t="s">
        <v>52</v>
      </c>
      <c r="E509" s="201"/>
      <c r="F509" s="201"/>
      <c r="G509" s="201"/>
      <c r="H509" s="202"/>
      <c r="I509" s="252" t="s">
        <v>53</v>
      </c>
      <c r="J509" s="253"/>
      <c r="K509" s="159"/>
      <c r="L509" s="159"/>
      <c r="M509" s="253" t="s">
        <v>27</v>
      </c>
      <c r="N509" s="253"/>
      <c r="O509" s="253"/>
      <c r="P509" s="253"/>
      <c r="Q509" s="254"/>
      <c r="R509" s="198" t="s">
        <v>28</v>
      </c>
      <c r="S509" s="190"/>
      <c r="T509" s="190"/>
      <c r="U509" s="199"/>
      <c r="V509" s="200" t="s">
        <v>29</v>
      </c>
      <c r="W509" s="201"/>
      <c r="X509" s="201"/>
      <c r="Y509" s="201"/>
      <c r="Z509" s="202"/>
    </row>
    <row r="510" spans="1:26" s="103" customFormat="1" x14ac:dyDescent="0.2">
      <c r="A510" s="179"/>
      <c r="B510" s="182"/>
      <c r="C510" s="185"/>
      <c r="D510" s="251"/>
      <c r="E510" s="204"/>
      <c r="F510" s="204"/>
      <c r="G510" s="204"/>
      <c r="H510" s="205"/>
      <c r="I510" s="209" t="s">
        <v>11</v>
      </c>
      <c r="J510" s="210"/>
      <c r="K510" s="159"/>
      <c r="L510" s="159"/>
      <c r="M510" s="204" t="s">
        <v>11</v>
      </c>
      <c r="N510" s="204"/>
      <c r="O510" s="204"/>
      <c r="P510" s="204"/>
      <c r="Q510" s="205"/>
      <c r="R510" s="209" t="s">
        <v>11</v>
      </c>
      <c r="S510" s="211"/>
      <c r="T510" s="212" t="s">
        <v>30</v>
      </c>
      <c r="U510" s="213"/>
      <c r="V510" s="203"/>
      <c r="W510" s="204"/>
      <c r="X510" s="204"/>
      <c r="Y510" s="204"/>
      <c r="Z510" s="205"/>
    </row>
    <row r="511" spans="1:26" s="103" customFormat="1" ht="23.1" customHeight="1" x14ac:dyDescent="0.25">
      <c r="A511" s="180"/>
      <c r="B511" s="183"/>
      <c r="C511" s="186"/>
      <c r="D511" s="255" t="s">
        <v>31</v>
      </c>
      <c r="E511" s="256"/>
      <c r="F511" s="255" t="s">
        <v>32</v>
      </c>
      <c r="G511" s="257"/>
      <c r="H511" s="258"/>
      <c r="I511" s="214" t="s">
        <v>33</v>
      </c>
      <c r="J511" s="215"/>
      <c r="K511" s="102"/>
      <c r="L511" s="102"/>
      <c r="M511" s="216" t="s">
        <v>34</v>
      </c>
      <c r="N511" s="217"/>
      <c r="O511" s="218" t="s">
        <v>35</v>
      </c>
      <c r="P511" s="216"/>
      <c r="Q511" s="219"/>
      <c r="R511" s="104" t="s">
        <v>9</v>
      </c>
      <c r="S511" s="105" t="s">
        <v>10</v>
      </c>
      <c r="T511" s="222" t="str">
        <f>"+ / -"</f>
        <v>+ / -</v>
      </c>
      <c r="U511" s="223"/>
      <c r="V511" s="206"/>
      <c r="W511" s="207"/>
      <c r="X511" s="207"/>
      <c r="Y511" s="207"/>
      <c r="Z511" s="208"/>
    </row>
    <row r="512" spans="1:26" s="108" customFormat="1" ht="13.5" thickBot="1" x14ac:dyDescent="0.25">
      <c r="A512" s="106">
        <v>1</v>
      </c>
      <c r="B512" s="21">
        <v>2</v>
      </c>
      <c r="C512" s="21">
        <v>3</v>
      </c>
      <c r="D512" s="243">
        <v>4</v>
      </c>
      <c r="E512" s="244"/>
      <c r="F512" s="243">
        <v>5</v>
      </c>
      <c r="G512" s="245"/>
      <c r="H512" s="246"/>
      <c r="I512" s="247">
        <v>6</v>
      </c>
      <c r="J512" s="245"/>
      <c r="K512" s="107"/>
      <c r="L512" s="107"/>
      <c r="M512" s="245">
        <v>7</v>
      </c>
      <c r="N512" s="244"/>
      <c r="O512" s="243">
        <v>8</v>
      </c>
      <c r="P512" s="245"/>
      <c r="Q512" s="246"/>
      <c r="R512" s="106">
        <v>9</v>
      </c>
      <c r="S512" s="21">
        <v>10</v>
      </c>
      <c r="T512" s="248">
        <v>11</v>
      </c>
      <c r="U512" s="249"/>
      <c r="V512" s="224">
        <v>12</v>
      </c>
      <c r="W512" s="225"/>
      <c r="X512" s="225"/>
      <c r="Y512" s="225"/>
      <c r="Z512" s="226"/>
    </row>
    <row r="513" spans="1:26" s="121" customFormat="1" ht="24.95" customHeight="1" thickBot="1" x14ac:dyDescent="0.3">
      <c r="A513" s="115"/>
      <c r="B513" s="116"/>
      <c r="C513" s="117"/>
      <c r="D513" s="260" t="s">
        <v>38</v>
      </c>
      <c r="E513" s="261"/>
      <c r="F513" s="261"/>
      <c r="G513" s="261"/>
      <c r="H513" s="262"/>
      <c r="I513" s="263" t="str">
        <f>IF(I505=" "," ",I505)</f>
        <v xml:space="preserve"> </v>
      </c>
      <c r="J513" s="264"/>
      <c r="K513" s="118"/>
      <c r="L513" s="118"/>
      <c r="M513" s="264" t="str">
        <f>IF(M505=" "," ",M505)</f>
        <v xml:space="preserve"> </v>
      </c>
      <c r="N513" s="265"/>
      <c r="O513" s="266" t="str">
        <f>IF(O505=" "," ",O505)</f>
        <v xml:space="preserve"> </v>
      </c>
      <c r="P513" s="267"/>
      <c r="Q513" s="268"/>
      <c r="R513" s="119"/>
      <c r="S513" s="120"/>
      <c r="T513" s="269"/>
      <c r="U513" s="270"/>
      <c r="V513" s="271"/>
      <c r="W513" s="272"/>
      <c r="X513" s="272"/>
      <c r="Y513" s="272"/>
      <c r="Z513" s="270"/>
    </row>
    <row r="514" spans="1:26" s="114" customFormat="1" ht="20.100000000000001" customHeight="1" x14ac:dyDescent="0.25">
      <c r="A514" s="109"/>
      <c r="B514" s="110"/>
      <c r="C514" s="110"/>
      <c r="D514" s="227" t="str">
        <f t="shared" ref="D514:D554" si="56">IF($A514="x","Z W I S C H E N S U M M E  von Ansatz"," ")</f>
        <v xml:space="preserve"> </v>
      </c>
      <c r="E514" s="228"/>
      <c r="F514" s="229" t="str">
        <f>IF(A514="x","hier Ansatzbezeichnung eingeben;  z.B. 'Personal'"," ")</f>
        <v xml:space="preserve"> </v>
      </c>
      <c r="G514" s="230"/>
      <c r="H514" s="231"/>
      <c r="I514" s="232" t="str">
        <f>IF(A514="x","hier SOLL eintragen"," ")</f>
        <v xml:space="preserve"> </v>
      </c>
      <c r="J514" s="233"/>
      <c r="K514" s="111"/>
      <c r="L514" s="111"/>
      <c r="M514" s="233"/>
      <c r="N514" s="234"/>
      <c r="O514" s="235" t="str">
        <f>IF(A514="x",SUM(M$513:N514)-SUM(O$513:O513)," ")</f>
        <v xml:space="preserve"> </v>
      </c>
      <c r="P514" s="236"/>
      <c r="Q514" s="237"/>
      <c r="R514" s="112" t="str">
        <f>IF(OR(I514=0,I514=" ",I514&gt;=O514)," ",O514-I514)</f>
        <v xml:space="preserve"> </v>
      </c>
      <c r="S514" s="113" t="str">
        <f>IF(OR(I514=0,I514=" ",I514&lt;=O514)," ",I514-O514)</f>
        <v xml:space="preserve"> </v>
      </c>
      <c r="T514" s="238" t="str">
        <f>IF(AND(R514&lt;&gt;" ",R514&gt;0),R514/I514,IF(AND(S514&lt;&gt;" ",S514&gt;0),-S514/I514," "))</f>
        <v xml:space="preserve"> </v>
      </c>
      <c r="U514" s="239"/>
      <c r="V514" s="240"/>
      <c r="W514" s="241"/>
      <c r="X514" s="241"/>
      <c r="Y514" s="241"/>
      <c r="Z514" s="242"/>
    </row>
    <row r="515" spans="1:26" s="114" customFormat="1" ht="20.100000000000001" customHeight="1" x14ac:dyDescent="0.25">
      <c r="A515" s="109"/>
      <c r="B515" s="110"/>
      <c r="C515" s="110"/>
      <c r="D515" s="227" t="str">
        <f t="shared" si="56"/>
        <v xml:space="preserve"> </v>
      </c>
      <c r="E515" s="228"/>
      <c r="F515" s="229" t="str">
        <f>IF(A515="x","hier Ansatzbezeichnung eingeben;  z.B. 'Personal'"," ")</f>
        <v xml:space="preserve"> </v>
      </c>
      <c r="G515" s="230"/>
      <c r="H515" s="231"/>
      <c r="I515" s="232" t="str">
        <f t="shared" ref="I515:I553" si="57">IF(A515="x","hier SOLL eintragen"," ")</f>
        <v xml:space="preserve"> </v>
      </c>
      <c r="J515" s="233"/>
      <c r="K515" s="111"/>
      <c r="L515" s="111"/>
      <c r="M515" s="233"/>
      <c r="N515" s="234"/>
      <c r="O515" s="235" t="str">
        <f>IF(A515="x",SUM(M$513:N515)-SUM(O$513:O514)," ")</f>
        <v xml:space="preserve"> </v>
      </c>
      <c r="P515" s="236"/>
      <c r="Q515" s="237"/>
      <c r="R515" s="112" t="str">
        <f>IF(OR(I515=0,I515=" ",I515&gt;=O515)," ",O515-I515)</f>
        <v xml:space="preserve"> </v>
      </c>
      <c r="S515" s="113" t="str">
        <f>IF(OR(I515=0,I515=" ",I515&lt;=O515)," ",I515-O515)</f>
        <v xml:space="preserve"> </v>
      </c>
      <c r="T515" s="238" t="str">
        <f>IF(AND(R515&lt;&gt;" ",R515&gt;0),R515/I515,IF(AND(S515&lt;&gt;" ",S515&gt;0),-S515/I515," "))</f>
        <v xml:space="preserve"> </v>
      </c>
      <c r="U515" s="239"/>
      <c r="V515" s="240"/>
      <c r="W515" s="241"/>
      <c r="X515" s="241"/>
      <c r="Y515" s="241"/>
      <c r="Z515" s="242"/>
    </row>
    <row r="516" spans="1:26" s="114" customFormat="1" ht="20.100000000000001" customHeight="1" x14ac:dyDescent="0.25">
      <c r="A516" s="109"/>
      <c r="B516" s="110"/>
      <c r="C516" s="110"/>
      <c r="D516" s="227" t="str">
        <f t="shared" si="56"/>
        <v xml:space="preserve"> </v>
      </c>
      <c r="E516" s="228"/>
      <c r="F516" s="229" t="str">
        <f t="shared" ref="F516:F553" si="58">IF(A516="x","hier Ansatzbezeichnung eingeben;  z.B. 'Personal'"," ")</f>
        <v xml:space="preserve"> </v>
      </c>
      <c r="G516" s="230"/>
      <c r="H516" s="231"/>
      <c r="I516" s="232" t="str">
        <f t="shared" si="57"/>
        <v xml:space="preserve"> </v>
      </c>
      <c r="J516" s="233"/>
      <c r="K516" s="111"/>
      <c r="L516" s="111"/>
      <c r="M516" s="233"/>
      <c r="N516" s="234"/>
      <c r="O516" s="235" t="str">
        <f>IF(A516="x",SUM(M$513:N516)-SUM(O$513:O515)," ")</f>
        <v xml:space="preserve"> </v>
      </c>
      <c r="P516" s="236"/>
      <c r="Q516" s="237"/>
      <c r="R516" s="112" t="str">
        <f t="shared" ref="R516:R553" si="59">IF(OR(I516=0,I516=" ",I516&gt;=O516)," ",O516-I516)</f>
        <v xml:space="preserve"> </v>
      </c>
      <c r="S516" s="113" t="str">
        <f t="shared" ref="S516:S553" si="60">IF(OR(I516=0,I516=" ",I516&lt;=O516)," ",I516-O516)</f>
        <v xml:space="preserve"> </v>
      </c>
      <c r="T516" s="238" t="str">
        <f t="shared" ref="T516:T553" si="61">IF(AND(R516&lt;&gt;" ",R516&gt;0),R516/I516,IF(AND(S516&lt;&gt;" ",S516&gt;0),-S516/I516," "))</f>
        <v xml:space="preserve"> </v>
      </c>
      <c r="U516" s="239"/>
      <c r="V516" s="240"/>
      <c r="W516" s="241"/>
      <c r="X516" s="241"/>
      <c r="Y516" s="241"/>
      <c r="Z516" s="242"/>
    </row>
    <row r="517" spans="1:26" s="114" customFormat="1" ht="20.100000000000001" customHeight="1" x14ac:dyDescent="0.25">
      <c r="A517" s="109"/>
      <c r="B517" s="110"/>
      <c r="C517" s="110"/>
      <c r="D517" s="227" t="str">
        <f t="shared" si="56"/>
        <v xml:space="preserve"> </v>
      </c>
      <c r="E517" s="228"/>
      <c r="F517" s="229" t="str">
        <f t="shared" si="58"/>
        <v xml:space="preserve"> </v>
      </c>
      <c r="G517" s="230"/>
      <c r="H517" s="231"/>
      <c r="I517" s="232" t="str">
        <f t="shared" si="57"/>
        <v xml:space="preserve"> </v>
      </c>
      <c r="J517" s="233"/>
      <c r="K517" s="111"/>
      <c r="L517" s="111"/>
      <c r="M517" s="233"/>
      <c r="N517" s="234"/>
      <c r="O517" s="235" t="str">
        <f>IF(A517="x",SUM(M$513:N517)-SUM(O$513:O516)," ")</f>
        <v xml:space="preserve"> </v>
      </c>
      <c r="P517" s="236"/>
      <c r="Q517" s="237"/>
      <c r="R517" s="112" t="str">
        <f t="shared" si="59"/>
        <v xml:space="preserve"> </v>
      </c>
      <c r="S517" s="113" t="str">
        <f t="shared" si="60"/>
        <v xml:space="preserve"> </v>
      </c>
      <c r="T517" s="238" t="str">
        <f t="shared" si="61"/>
        <v xml:space="preserve"> </v>
      </c>
      <c r="U517" s="239"/>
      <c r="V517" s="240"/>
      <c r="W517" s="241"/>
      <c r="X517" s="241"/>
      <c r="Y517" s="241"/>
      <c r="Z517" s="242"/>
    </row>
    <row r="518" spans="1:26" s="114" customFormat="1" ht="20.100000000000001" customHeight="1" x14ac:dyDescent="0.25">
      <c r="A518" s="109"/>
      <c r="B518" s="110"/>
      <c r="C518" s="110"/>
      <c r="D518" s="227" t="str">
        <f t="shared" si="56"/>
        <v xml:space="preserve"> </v>
      </c>
      <c r="E518" s="228"/>
      <c r="F518" s="229" t="str">
        <f t="shared" si="58"/>
        <v xml:space="preserve"> </v>
      </c>
      <c r="G518" s="230"/>
      <c r="H518" s="231"/>
      <c r="I518" s="232" t="str">
        <f t="shared" si="57"/>
        <v xml:space="preserve"> </v>
      </c>
      <c r="J518" s="233"/>
      <c r="K518" s="111"/>
      <c r="L518" s="111"/>
      <c r="M518" s="233"/>
      <c r="N518" s="234"/>
      <c r="O518" s="235" t="str">
        <f>IF(A518="x",SUM(M$513:N518)-SUM(O$513:O517)," ")</f>
        <v xml:space="preserve"> </v>
      </c>
      <c r="P518" s="236"/>
      <c r="Q518" s="237"/>
      <c r="R518" s="112" t="str">
        <f t="shared" si="59"/>
        <v xml:space="preserve"> </v>
      </c>
      <c r="S518" s="113" t="str">
        <f t="shared" si="60"/>
        <v xml:space="preserve"> </v>
      </c>
      <c r="T518" s="238" t="str">
        <f t="shared" si="61"/>
        <v xml:space="preserve"> </v>
      </c>
      <c r="U518" s="239"/>
      <c r="V518" s="240"/>
      <c r="W518" s="241"/>
      <c r="X518" s="241"/>
      <c r="Y518" s="241"/>
      <c r="Z518" s="242"/>
    </row>
    <row r="519" spans="1:26" s="114" customFormat="1" ht="20.100000000000001" customHeight="1" x14ac:dyDescent="0.25">
      <c r="A519" s="109"/>
      <c r="B519" s="110"/>
      <c r="C519" s="110"/>
      <c r="D519" s="227" t="str">
        <f t="shared" si="56"/>
        <v xml:space="preserve"> </v>
      </c>
      <c r="E519" s="228"/>
      <c r="F519" s="229" t="str">
        <f t="shared" si="58"/>
        <v xml:space="preserve"> </v>
      </c>
      <c r="G519" s="230"/>
      <c r="H519" s="231"/>
      <c r="I519" s="232" t="str">
        <f t="shared" si="57"/>
        <v xml:space="preserve"> </v>
      </c>
      <c r="J519" s="233"/>
      <c r="K519" s="111"/>
      <c r="L519" s="111"/>
      <c r="M519" s="233"/>
      <c r="N519" s="234"/>
      <c r="O519" s="235" t="str">
        <f>IF(A519="x",SUM(M$513:N519)-SUM(O$513:O518)," ")</f>
        <v xml:space="preserve"> </v>
      </c>
      <c r="P519" s="236"/>
      <c r="Q519" s="237"/>
      <c r="R519" s="112" t="str">
        <f t="shared" si="59"/>
        <v xml:space="preserve"> </v>
      </c>
      <c r="S519" s="113" t="str">
        <f t="shared" si="60"/>
        <v xml:space="preserve"> </v>
      </c>
      <c r="T519" s="238" t="str">
        <f t="shared" si="61"/>
        <v xml:space="preserve"> </v>
      </c>
      <c r="U519" s="239"/>
      <c r="V519" s="240"/>
      <c r="W519" s="241"/>
      <c r="X519" s="241"/>
      <c r="Y519" s="241"/>
      <c r="Z519" s="242"/>
    </row>
    <row r="520" spans="1:26" s="114" customFormat="1" ht="20.100000000000001" customHeight="1" x14ac:dyDescent="0.25">
      <c r="A520" s="109"/>
      <c r="B520" s="110"/>
      <c r="C520" s="110"/>
      <c r="D520" s="227" t="str">
        <f t="shared" si="56"/>
        <v xml:space="preserve"> </v>
      </c>
      <c r="E520" s="228"/>
      <c r="F520" s="229" t="str">
        <f t="shared" si="58"/>
        <v xml:space="preserve"> </v>
      </c>
      <c r="G520" s="230"/>
      <c r="H520" s="231"/>
      <c r="I520" s="232" t="str">
        <f t="shared" si="57"/>
        <v xml:space="preserve"> </v>
      </c>
      <c r="J520" s="233"/>
      <c r="K520" s="111"/>
      <c r="L520" s="111"/>
      <c r="M520" s="233"/>
      <c r="N520" s="234"/>
      <c r="O520" s="235" t="str">
        <f>IF(A520="x",SUM(M$513:N520)-SUM(O$513:O519)," ")</f>
        <v xml:space="preserve"> </v>
      </c>
      <c r="P520" s="236"/>
      <c r="Q520" s="237"/>
      <c r="R520" s="112" t="str">
        <f t="shared" si="59"/>
        <v xml:space="preserve"> </v>
      </c>
      <c r="S520" s="113" t="str">
        <f t="shared" si="60"/>
        <v xml:space="preserve"> </v>
      </c>
      <c r="T520" s="238" t="str">
        <f t="shared" si="61"/>
        <v xml:space="preserve"> </v>
      </c>
      <c r="U520" s="239"/>
      <c r="V520" s="240"/>
      <c r="W520" s="241"/>
      <c r="X520" s="241"/>
      <c r="Y520" s="241"/>
      <c r="Z520" s="242"/>
    </row>
    <row r="521" spans="1:26" s="114" customFormat="1" ht="20.100000000000001" customHeight="1" x14ac:dyDescent="0.25">
      <c r="A521" s="109"/>
      <c r="B521" s="110"/>
      <c r="C521" s="110"/>
      <c r="D521" s="227" t="str">
        <f t="shared" si="56"/>
        <v xml:space="preserve"> </v>
      </c>
      <c r="E521" s="228"/>
      <c r="F521" s="229" t="str">
        <f t="shared" si="58"/>
        <v xml:space="preserve"> </v>
      </c>
      <c r="G521" s="230"/>
      <c r="H521" s="231"/>
      <c r="I521" s="232" t="str">
        <f t="shared" si="57"/>
        <v xml:space="preserve"> </v>
      </c>
      <c r="J521" s="233"/>
      <c r="K521" s="111"/>
      <c r="L521" s="111"/>
      <c r="M521" s="233"/>
      <c r="N521" s="234"/>
      <c r="O521" s="235" t="str">
        <f>IF(A521="x",SUM(M$513:N521)-SUM(O$513:O520)," ")</f>
        <v xml:space="preserve"> </v>
      </c>
      <c r="P521" s="236"/>
      <c r="Q521" s="237"/>
      <c r="R521" s="112" t="str">
        <f t="shared" si="59"/>
        <v xml:space="preserve"> </v>
      </c>
      <c r="S521" s="113" t="str">
        <f t="shared" si="60"/>
        <v xml:space="preserve"> </v>
      </c>
      <c r="T521" s="238" t="str">
        <f t="shared" si="61"/>
        <v xml:space="preserve"> </v>
      </c>
      <c r="U521" s="239"/>
      <c r="V521" s="240"/>
      <c r="W521" s="241"/>
      <c r="X521" s="241"/>
      <c r="Y521" s="241"/>
      <c r="Z521" s="242"/>
    </row>
    <row r="522" spans="1:26" s="114" customFormat="1" ht="20.100000000000001" customHeight="1" x14ac:dyDescent="0.25">
      <c r="A522" s="109"/>
      <c r="B522" s="110"/>
      <c r="C522" s="110"/>
      <c r="D522" s="227" t="str">
        <f t="shared" si="56"/>
        <v xml:space="preserve"> </v>
      </c>
      <c r="E522" s="228"/>
      <c r="F522" s="229" t="str">
        <f t="shared" si="58"/>
        <v xml:space="preserve"> </v>
      </c>
      <c r="G522" s="230"/>
      <c r="H522" s="231"/>
      <c r="I522" s="232" t="str">
        <f t="shared" si="57"/>
        <v xml:space="preserve"> </v>
      </c>
      <c r="J522" s="233"/>
      <c r="K522" s="111"/>
      <c r="L522" s="111"/>
      <c r="M522" s="233"/>
      <c r="N522" s="234"/>
      <c r="O522" s="235" t="str">
        <f>IF(A522="x",SUM(M$513:N522)-SUM(O$513:O521)," ")</f>
        <v xml:space="preserve"> </v>
      </c>
      <c r="P522" s="236"/>
      <c r="Q522" s="237"/>
      <c r="R522" s="112" t="str">
        <f t="shared" si="59"/>
        <v xml:space="preserve"> </v>
      </c>
      <c r="S522" s="113" t="str">
        <f t="shared" si="60"/>
        <v xml:space="preserve"> </v>
      </c>
      <c r="T522" s="238" t="str">
        <f t="shared" si="61"/>
        <v xml:space="preserve"> </v>
      </c>
      <c r="U522" s="239"/>
      <c r="V522" s="240"/>
      <c r="W522" s="241"/>
      <c r="X522" s="241"/>
      <c r="Y522" s="241"/>
      <c r="Z522" s="242"/>
    </row>
    <row r="523" spans="1:26" s="114" customFormat="1" ht="20.100000000000001" customHeight="1" x14ac:dyDescent="0.25">
      <c r="A523" s="109"/>
      <c r="B523" s="110"/>
      <c r="C523" s="110"/>
      <c r="D523" s="227" t="str">
        <f t="shared" si="56"/>
        <v xml:space="preserve"> </v>
      </c>
      <c r="E523" s="228"/>
      <c r="F523" s="229" t="str">
        <f t="shared" si="58"/>
        <v xml:space="preserve"> </v>
      </c>
      <c r="G523" s="230"/>
      <c r="H523" s="231"/>
      <c r="I523" s="232" t="str">
        <f t="shared" si="57"/>
        <v xml:space="preserve"> </v>
      </c>
      <c r="J523" s="233"/>
      <c r="K523" s="111"/>
      <c r="L523" s="111"/>
      <c r="M523" s="233"/>
      <c r="N523" s="234"/>
      <c r="O523" s="235" t="str">
        <f>IF(A523="x",SUM(M$513:N523)-SUM(O$513:O522)," ")</f>
        <v xml:space="preserve"> </v>
      </c>
      <c r="P523" s="236"/>
      <c r="Q523" s="237"/>
      <c r="R523" s="112" t="str">
        <f t="shared" si="59"/>
        <v xml:space="preserve"> </v>
      </c>
      <c r="S523" s="113" t="str">
        <f t="shared" si="60"/>
        <v xml:space="preserve"> </v>
      </c>
      <c r="T523" s="238" t="str">
        <f t="shared" si="61"/>
        <v xml:space="preserve"> </v>
      </c>
      <c r="U523" s="239"/>
      <c r="V523" s="240"/>
      <c r="W523" s="241"/>
      <c r="X523" s="241"/>
      <c r="Y523" s="241"/>
      <c r="Z523" s="242"/>
    </row>
    <row r="524" spans="1:26" s="114" customFormat="1" ht="20.100000000000001" customHeight="1" x14ac:dyDescent="0.25">
      <c r="A524" s="109"/>
      <c r="B524" s="110"/>
      <c r="C524" s="110"/>
      <c r="D524" s="227" t="str">
        <f t="shared" si="56"/>
        <v xml:space="preserve"> </v>
      </c>
      <c r="E524" s="228"/>
      <c r="F524" s="229" t="str">
        <f t="shared" si="58"/>
        <v xml:space="preserve"> </v>
      </c>
      <c r="G524" s="230"/>
      <c r="H524" s="231"/>
      <c r="I524" s="232" t="str">
        <f t="shared" si="57"/>
        <v xml:space="preserve"> </v>
      </c>
      <c r="J524" s="233"/>
      <c r="K524" s="111"/>
      <c r="L524" s="111"/>
      <c r="M524" s="233"/>
      <c r="N524" s="234"/>
      <c r="O524" s="235" t="str">
        <f>IF(A524="x",SUM(M$513:N524)-SUM(O$513:O523)," ")</f>
        <v xml:space="preserve"> </v>
      </c>
      <c r="P524" s="236"/>
      <c r="Q524" s="237"/>
      <c r="R524" s="112" t="str">
        <f t="shared" si="59"/>
        <v xml:space="preserve"> </v>
      </c>
      <c r="S524" s="113" t="str">
        <f t="shared" si="60"/>
        <v xml:space="preserve"> </v>
      </c>
      <c r="T524" s="238" t="str">
        <f t="shared" si="61"/>
        <v xml:space="preserve"> </v>
      </c>
      <c r="U524" s="239"/>
      <c r="V524" s="240"/>
      <c r="W524" s="241"/>
      <c r="X524" s="241"/>
      <c r="Y524" s="241"/>
      <c r="Z524" s="242"/>
    </row>
    <row r="525" spans="1:26" s="114" customFormat="1" ht="20.100000000000001" customHeight="1" x14ac:dyDescent="0.25">
      <c r="A525" s="109"/>
      <c r="B525" s="110"/>
      <c r="C525" s="110"/>
      <c r="D525" s="227" t="str">
        <f t="shared" si="56"/>
        <v xml:space="preserve"> </v>
      </c>
      <c r="E525" s="228"/>
      <c r="F525" s="229" t="str">
        <f t="shared" si="58"/>
        <v xml:space="preserve"> </v>
      </c>
      <c r="G525" s="230"/>
      <c r="H525" s="231"/>
      <c r="I525" s="232" t="str">
        <f t="shared" si="57"/>
        <v xml:space="preserve"> </v>
      </c>
      <c r="J525" s="233"/>
      <c r="K525" s="111"/>
      <c r="L525" s="111"/>
      <c r="M525" s="233"/>
      <c r="N525" s="234"/>
      <c r="O525" s="235" t="str">
        <f>IF(A525="x",SUM(M$513:N525)-SUM(O$513:O524)," ")</f>
        <v xml:space="preserve"> </v>
      </c>
      <c r="P525" s="236"/>
      <c r="Q525" s="237"/>
      <c r="R525" s="112" t="str">
        <f t="shared" si="59"/>
        <v xml:space="preserve"> </v>
      </c>
      <c r="S525" s="113" t="str">
        <f t="shared" si="60"/>
        <v xml:space="preserve"> </v>
      </c>
      <c r="T525" s="238" t="str">
        <f t="shared" si="61"/>
        <v xml:space="preserve"> </v>
      </c>
      <c r="U525" s="239"/>
      <c r="V525" s="240"/>
      <c r="W525" s="241"/>
      <c r="X525" s="241"/>
      <c r="Y525" s="241"/>
      <c r="Z525" s="242"/>
    </row>
    <row r="526" spans="1:26" s="114" customFormat="1" ht="20.100000000000001" customHeight="1" x14ac:dyDescent="0.25">
      <c r="A526" s="109"/>
      <c r="B526" s="110"/>
      <c r="C526" s="110"/>
      <c r="D526" s="227" t="str">
        <f t="shared" si="56"/>
        <v xml:space="preserve"> </v>
      </c>
      <c r="E526" s="228"/>
      <c r="F526" s="229" t="str">
        <f t="shared" si="58"/>
        <v xml:space="preserve"> </v>
      </c>
      <c r="G526" s="230"/>
      <c r="H526" s="231"/>
      <c r="I526" s="232" t="str">
        <f t="shared" si="57"/>
        <v xml:space="preserve"> </v>
      </c>
      <c r="J526" s="233"/>
      <c r="K526" s="111"/>
      <c r="L526" s="111"/>
      <c r="M526" s="233"/>
      <c r="N526" s="234"/>
      <c r="O526" s="235" t="str">
        <f>IF(A526="x",SUM(M$513:N526)-SUM(O$513:O525)," ")</f>
        <v xml:space="preserve"> </v>
      </c>
      <c r="P526" s="236"/>
      <c r="Q526" s="237"/>
      <c r="R526" s="112" t="str">
        <f t="shared" si="59"/>
        <v xml:space="preserve"> </v>
      </c>
      <c r="S526" s="113" t="str">
        <f t="shared" si="60"/>
        <v xml:space="preserve"> </v>
      </c>
      <c r="T526" s="238" t="str">
        <f t="shared" si="61"/>
        <v xml:space="preserve"> </v>
      </c>
      <c r="U526" s="239"/>
      <c r="V526" s="240"/>
      <c r="W526" s="241"/>
      <c r="X526" s="241"/>
      <c r="Y526" s="241"/>
      <c r="Z526" s="242"/>
    </row>
    <row r="527" spans="1:26" s="114" customFormat="1" ht="20.100000000000001" customHeight="1" x14ac:dyDescent="0.25">
      <c r="A527" s="109"/>
      <c r="B527" s="110"/>
      <c r="C527" s="110"/>
      <c r="D527" s="227" t="str">
        <f t="shared" si="56"/>
        <v xml:space="preserve"> </v>
      </c>
      <c r="E527" s="228"/>
      <c r="F527" s="229" t="str">
        <f t="shared" si="58"/>
        <v xml:space="preserve"> </v>
      </c>
      <c r="G527" s="230"/>
      <c r="H527" s="231"/>
      <c r="I527" s="232" t="str">
        <f t="shared" si="57"/>
        <v xml:space="preserve"> </v>
      </c>
      <c r="J527" s="233"/>
      <c r="K527" s="111"/>
      <c r="L527" s="111"/>
      <c r="M527" s="233"/>
      <c r="N527" s="234"/>
      <c r="O527" s="235" t="str">
        <f>IF(A527="x",SUM(M$513:N527)-SUM(O$513:O526)," ")</f>
        <v xml:space="preserve"> </v>
      </c>
      <c r="P527" s="236"/>
      <c r="Q527" s="237"/>
      <c r="R527" s="112" t="str">
        <f t="shared" si="59"/>
        <v xml:space="preserve"> </v>
      </c>
      <c r="S527" s="113" t="str">
        <f t="shared" si="60"/>
        <v xml:space="preserve"> </v>
      </c>
      <c r="T527" s="238" t="str">
        <f t="shared" si="61"/>
        <v xml:space="preserve"> </v>
      </c>
      <c r="U527" s="239"/>
      <c r="V527" s="240"/>
      <c r="W527" s="241"/>
      <c r="X527" s="241"/>
      <c r="Y527" s="241"/>
      <c r="Z527" s="242"/>
    </row>
    <row r="528" spans="1:26" s="114" customFormat="1" ht="20.100000000000001" customHeight="1" x14ac:dyDescent="0.25">
      <c r="A528" s="109"/>
      <c r="B528" s="110"/>
      <c r="C528" s="110"/>
      <c r="D528" s="227" t="str">
        <f t="shared" si="56"/>
        <v xml:space="preserve"> </v>
      </c>
      <c r="E528" s="228"/>
      <c r="F528" s="229" t="str">
        <f t="shared" si="58"/>
        <v xml:space="preserve"> </v>
      </c>
      <c r="G528" s="230"/>
      <c r="H528" s="231"/>
      <c r="I528" s="232" t="str">
        <f t="shared" si="57"/>
        <v xml:space="preserve"> </v>
      </c>
      <c r="J528" s="233"/>
      <c r="K528" s="111"/>
      <c r="L528" s="111"/>
      <c r="M528" s="233"/>
      <c r="N528" s="234"/>
      <c r="O528" s="235" t="str">
        <f>IF(A528="x",SUM(M$513:N528)-SUM(O$513:O527)," ")</f>
        <v xml:space="preserve"> </v>
      </c>
      <c r="P528" s="236"/>
      <c r="Q528" s="237"/>
      <c r="R528" s="112" t="str">
        <f t="shared" si="59"/>
        <v xml:space="preserve"> </v>
      </c>
      <c r="S528" s="113" t="str">
        <f t="shared" si="60"/>
        <v xml:space="preserve"> </v>
      </c>
      <c r="T528" s="238" t="str">
        <f t="shared" si="61"/>
        <v xml:space="preserve"> </v>
      </c>
      <c r="U528" s="239"/>
      <c r="V528" s="240"/>
      <c r="W528" s="241"/>
      <c r="X528" s="241"/>
      <c r="Y528" s="241"/>
      <c r="Z528" s="242"/>
    </row>
    <row r="529" spans="1:26" s="114" customFormat="1" ht="20.100000000000001" customHeight="1" x14ac:dyDescent="0.25">
      <c r="A529" s="109"/>
      <c r="B529" s="110"/>
      <c r="C529" s="110"/>
      <c r="D529" s="227" t="str">
        <f t="shared" si="56"/>
        <v xml:space="preserve"> </v>
      </c>
      <c r="E529" s="228"/>
      <c r="F529" s="229" t="str">
        <f t="shared" si="58"/>
        <v xml:space="preserve"> </v>
      </c>
      <c r="G529" s="230"/>
      <c r="H529" s="231"/>
      <c r="I529" s="232" t="str">
        <f t="shared" si="57"/>
        <v xml:space="preserve"> </v>
      </c>
      <c r="J529" s="233"/>
      <c r="K529" s="111"/>
      <c r="L529" s="111"/>
      <c r="M529" s="233"/>
      <c r="N529" s="234"/>
      <c r="O529" s="235" t="str">
        <f>IF(A529="x",SUM(M$513:N529)-SUM(O$513:O528)," ")</f>
        <v xml:space="preserve"> </v>
      </c>
      <c r="P529" s="236"/>
      <c r="Q529" s="237"/>
      <c r="R529" s="112" t="str">
        <f t="shared" si="59"/>
        <v xml:space="preserve"> </v>
      </c>
      <c r="S529" s="113" t="str">
        <f t="shared" si="60"/>
        <v xml:space="preserve"> </v>
      </c>
      <c r="T529" s="238" t="str">
        <f t="shared" si="61"/>
        <v xml:space="preserve"> </v>
      </c>
      <c r="U529" s="239"/>
      <c r="V529" s="240"/>
      <c r="W529" s="241"/>
      <c r="X529" s="241"/>
      <c r="Y529" s="241"/>
      <c r="Z529" s="242"/>
    </row>
    <row r="530" spans="1:26" s="114" customFormat="1" ht="20.100000000000001" customHeight="1" x14ac:dyDescent="0.25">
      <c r="A530" s="109"/>
      <c r="B530" s="110"/>
      <c r="C530" s="110"/>
      <c r="D530" s="227" t="str">
        <f t="shared" si="56"/>
        <v xml:space="preserve"> </v>
      </c>
      <c r="E530" s="228"/>
      <c r="F530" s="229" t="str">
        <f t="shared" si="58"/>
        <v xml:space="preserve"> </v>
      </c>
      <c r="G530" s="230"/>
      <c r="H530" s="231"/>
      <c r="I530" s="232" t="str">
        <f t="shared" si="57"/>
        <v xml:space="preserve"> </v>
      </c>
      <c r="J530" s="233"/>
      <c r="K530" s="111"/>
      <c r="L530" s="111"/>
      <c r="M530" s="233"/>
      <c r="N530" s="234"/>
      <c r="O530" s="235" t="str">
        <f>IF(A530="x",SUM(M$513:N530)-SUM(O$513:O529)," ")</f>
        <v xml:space="preserve"> </v>
      </c>
      <c r="P530" s="236"/>
      <c r="Q530" s="237"/>
      <c r="R530" s="112" t="str">
        <f t="shared" si="59"/>
        <v xml:space="preserve"> </v>
      </c>
      <c r="S530" s="113" t="str">
        <f t="shared" si="60"/>
        <v xml:space="preserve"> </v>
      </c>
      <c r="T530" s="238" t="str">
        <f t="shared" si="61"/>
        <v xml:space="preserve"> </v>
      </c>
      <c r="U530" s="239"/>
      <c r="V530" s="240"/>
      <c r="W530" s="241"/>
      <c r="X530" s="241"/>
      <c r="Y530" s="241"/>
      <c r="Z530" s="242"/>
    </row>
    <row r="531" spans="1:26" s="114" customFormat="1" ht="20.100000000000001" customHeight="1" x14ac:dyDescent="0.25">
      <c r="A531" s="109"/>
      <c r="B531" s="110"/>
      <c r="C531" s="110"/>
      <c r="D531" s="227" t="str">
        <f t="shared" si="56"/>
        <v xml:space="preserve"> </v>
      </c>
      <c r="E531" s="228"/>
      <c r="F531" s="229" t="str">
        <f t="shared" si="58"/>
        <v xml:space="preserve"> </v>
      </c>
      <c r="G531" s="230"/>
      <c r="H531" s="231"/>
      <c r="I531" s="232" t="str">
        <f t="shared" si="57"/>
        <v xml:space="preserve"> </v>
      </c>
      <c r="J531" s="233"/>
      <c r="K531" s="111"/>
      <c r="L531" s="111"/>
      <c r="M531" s="233"/>
      <c r="N531" s="234"/>
      <c r="O531" s="235" t="str">
        <f>IF(A531="x",SUM(M$513:N531)-SUM(O$513:O530)," ")</f>
        <v xml:space="preserve"> </v>
      </c>
      <c r="P531" s="236"/>
      <c r="Q531" s="237"/>
      <c r="R531" s="112" t="str">
        <f t="shared" si="59"/>
        <v xml:space="preserve"> </v>
      </c>
      <c r="S531" s="113" t="str">
        <f t="shared" si="60"/>
        <v xml:space="preserve"> </v>
      </c>
      <c r="T531" s="238" t="str">
        <f t="shared" si="61"/>
        <v xml:space="preserve"> </v>
      </c>
      <c r="U531" s="239"/>
      <c r="V531" s="240"/>
      <c r="W531" s="241"/>
      <c r="X531" s="241"/>
      <c r="Y531" s="241"/>
      <c r="Z531" s="242"/>
    </row>
    <row r="532" spans="1:26" s="114" customFormat="1" ht="20.100000000000001" customHeight="1" x14ac:dyDescent="0.25">
      <c r="A532" s="109"/>
      <c r="B532" s="110"/>
      <c r="C532" s="110"/>
      <c r="D532" s="227" t="str">
        <f t="shared" si="56"/>
        <v xml:space="preserve"> </v>
      </c>
      <c r="E532" s="228"/>
      <c r="F532" s="229" t="str">
        <f t="shared" si="58"/>
        <v xml:space="preserve"> </v>
      </c>
      <c r="G532" s="230"/>
      <c r="H532" s="231"/>
      <c r="I532" s="232" t="str">
        <f t="shared" si="57"/>
        <v xml:space="preserve"> </v>
      </c>
      <c r="J532" s="233"/>
      <c r="K532" s="111"/>
      <c r="L532" s="111"/>
      <c r="M532" s="233"/>
      <c r="N532" s="234"/>
      <c r="O532" s="235" t="str">
        <f>IF(A532="x",SUM(M$513:N532)-SUM(O$513:O531)," ")</f>
        <v xml:space="preserve"> </v>
      </c>
      <c r="P532" s="236"/>
      <c r="Q532" s="237"/>
      <c r="R532" s="112" t="str">
        <f t="shared" si="59"/>
        <v xml:space="preserve"> </v>
      </c>
      <c r="S532" s="113" t="str">
        <f t="shared" si="60"/>
        <v xml:space="preserve"> </v>
      </c>
      <c r="T532" s="238" t="str">
        <f t="shared" si="61"/>
        <v xml:space="preserve"> </v>
      </c>
      <c r="U532" s="239"/>
      <c r="V532" s="240"/>
      <c r="W532" s="241"/>
      <c r="X532" s="241"/>
      <c r="Y532" s="241"/>
      <c r="Z532" s="242"/>
    </row>
    <row r="533" spans="1:26" s="114" customFormat="1" ht="20.100000000000001" customHeight="1" x14ac:dyDescent="0.25">
      <c r="A533" s="109"/>
      <c r="B533" s="110"/>
      <c r="C533" s="110"/>
      <c r="D533" s="227" t="str">
        <f t="shared" si="56"/>
        <v xml:space="preserve"> </v>
      </c>
      <c r="E533" s="228"/>
      <c r="F533" s="229" t="str">
        <f t="shared" si="58"/>
        <v xml:space="preserve"> </v>
      </c>
      <c r="G533" s="230"/>
      <c r="H533" s="231"/>
      <c r="I533" s="232" t="str">
        <f t="shared" si="57"/>
        <v xml:space="preserve"> </v>
      </c>
      <c r="J533" s="233"/>
      <c r="K533" s="111"/>
      <c r="L533" s="111"/>
      <c r="M533" s="233"/>
      <c r="N533" s="234"/>
      <c r="O533" s="235" t="str">
        <f>IF(A533="x",SUM(M$513:N533)-SUM(O$513:O532)," ")</f>
        <v xml:space="preserve"> </v>
      </c>
      <c r="P533" s="236"/>
      <c r="Q533" s="237"/>
      <c r="R533" s="112" t="str">
        <f t="shared" si="59"/>
        <v xml:space="preserve"> </v>
      </c>
      <c r="S533" s="113" t="str">
        <f t="shared" si="60"/>
        <v xml:space="preserve"> </v>
      </c>
      <c r="T533" s="238" t="str">
        <f t="shared" si="61"/>
        <v xml:space="preserve"> </v>
      </c>
      <c r="U533" s="239"/>
      <c r="V533" s="240"/>
      <c r="W533" s="241"/>
      <c r="X533" s="241"/>
      <c r="Y533" s="241"/>
      <c r="Z533" s="242"/>
    </row>
    <row r="534" spans="1:26" s="114" customFormat="1" ht="20.100000000000001" customHeight="1" x14ac:dyDescent="0.25">
      <c r="A534" s="109"/>
      <c r="B534" s="110"/>
      <c r="C534" s="110"/>
      <c r="D534" s="227" t="str">
        <f t="shared" si="56"/>
        <v xml:space="preserve"> </v>
      </c>
      <c r="E534" s="228"/>
      <c r="F534" s="229" t="str">
        <f t="shared" si="58"/>
        <v xml:space="preserve"> </v>
      </c>
      <c r="G534" s="230"/>
      <c r="H534" s="231"/>
      <c r="I534" s="232" t="str">
        <f t="shared" si="57"/>
        <v xml:space="preserve"> </v>
      </c>
      <c r="J534" s="233"/>
      <c r="K534" s="111"/>
      <c r="L534" s="111"/>
      <c r="M534" s="233"/>
      <c r="N534" s="234"/>
      <c r="O534" s="235" t="str">
        <f>IF(A534="x",SUM(M$513:N534)-SUM(O$513:O533)," ")</f>
        <v xml:space="preserve"> </v>
      </c>
      <c r="P534" s="236"/>
      <c r="Q534" s="237"/>
      <c r="R534" s="112" t="str">
        <f t="shared" si="59"/>
        <v xml:space="preserve"> </v>
      </c>
      <c r="S534" s="113" t="str">
        <f t="shared" si="60"/>
        <v xml:space="preserve"> </v>
      </c>
      <c r="T534" s="238" t="str">
        <f t="shared" si="61"/>
        <v xml:space="preserve"> </v>
      </c>
      <c r="U534" s="239"/>
      <c r="V534" s="240"/>
      <c r="W534" s="241"/>
      <c r="X534" s="241"/>
      <c r="Y534" s="241"/>
      <c r="Z534" s="242"/>
    </row>
    <row r="535" spans="1:26" s="114" customFormat="1" ht="20.100000000000001" customHeight="1" x14ac:dyDescent="0.25">
      <c r="A535" s="109"/>
      <c r="B535" s="110"/>
      <c r="C535" s="110"/>
      <c r="D535" s="227" t="str">
        <f t="shared" si="56"/>
        <v xml:space="preserve"> </v>
      </c>
      <c r="E535" s="228"/>
      <c r="F535" s="229" t="str">
        <f t="shared" si="58"/>
        <v xml:space="preserve"> </v>
      </c>
      <c r="G535" s="230"/>
      <c r="H535" s="231"/>
      <c r="I535" s="232" t="str">
        <f t="shared" si="57"/>
        <v xml:space="preserve"> </v>
      </c>
      <c r="J535" s="233"/>
      <c r="K535" s="111"/>
      <c r="L535" s="111"/>
      <c r="M535" s="233"/>
      <c r="N535" s="234"/>
      <c r="O535" s="235" t="str">
        <f>IF(A535="x",SUM(M$513:N535)-SUM(O$513:O534)," ")</f>
        <v xml:space="preserve"> </v>
      </c>
      <c r="P535" s="236"/>
      <c r="Q535" s="237"/>
      <c r="R535" s="112" t="str">
        <f t="shared" si="59"/>
        <v xml:space="preserve"> </v>
      </c>
      <c r="S535" s="113" t="str">
        <f t="shared" si="60"/>
        <v xml:space="preserve"> </v>
      </c>
      <c r="T535" s="238" t="str">
        <f t="shared" si="61"/>
        <v xml:space="preserve"> </v>
      </c>
      <c r="U535" s="239"/>
      <c r="V535" s="240"/>
      <c r="W535" s="241"/>
      <c r="X535" s="241"/>
      <c r="Y535" s="241"/>
      <c r="Z535" s="242"/>
    </row>
    <row r="536" spans="1:26" s="114" customFormat="1" ht="20.100000000000001" customHeight="1" x14ac:dyDescent="0.25">
      <c r="A536" s="109"/>
      <c r="B536" s="110"/>
      <c r="C536" s="110"/>
      <c r="D536" s="227" t="str">
        <f t="shared" si="56"/>
        <v xml:space="preserve"> </v>
      </c>
      <c r="E536" s="228"/>
      <c r="F536" s="229" t="str">
        <f t="shared" si="58"/>
        <v xml:space="preserve"> </v>
      </c>
      <c r="G536" s="230"/>
      <c r="H536" s="231"/>
      <c r="I536" s="232" t="str">
        <f t="shared" si="57"/>
        <v xml:space="preserve"> </v>
      </c>
      <c r="J536" s="233"/>
      <c r="K536" s="111"/>
      <c r="L536" s="111"/>
      <c r="M536" s="233"/>
      <c r="N536" s="234"/>
      <c r="O536" s="235" t="str">
        <f>IF(A536="x",SUM(M$513:N536)-SUM(O$513:O535)," ")</f>
        <v xml:space="preserve"> </v>
      </c>
      <c r="P536" s="236"/>
      <c r="Q536" s="237"/>
      <c r="R536" s="112" t="str">
        <f t="shared" si="59"/>
        <v xml:space="preserve"> </v>
      </c>
      <c r="S536" s="113" t="str">
        <f t="shared" si="60"/>
        <v xml:space="preserve"> </v>
      </c>
      <c r="T536" s="238" t="str">
        <f t="shared" si="61"/>
        <v xml:space="preserve"> </v>
      </c>
      <c r="U536" s="239"/>
      <c r="V536" s="240"/>
      <c r="W536" s="241"/>
      <c r="X536" s="241"/>
      <c r="Y536" s="241"/>
      <c r="Z536" s="242"/>
    </row>
    <row r="537" spans="1:26" s="114" customFormat="1" ht="20.100000000000001" customHeight="1" x14ac:dyDescent="0.25">
      <c r="A537" s="109"/>
      <c r="B537" s="110"/>
      <c r="C537" s="110"/>
      <c r="D537" s="227" t="str">
        <f t="shared" si="56"/>
        <v xml:space="preserve"> </v>
      </c>
      <c r="E537" s="228"/>
      <c r="F537" s="229" t="str">
        <f t="shared" si="58"/>
        <v xml:space="preserve"> </v>
      </c>
      <c r="G537" s="230"/>
      <c r="H537" s="231"/>
      <c r="I537" s="232" t="str">
        <f t="shared" si="57"/>
        <v xml:space="preserve"> </v>
      </c>
      <c r="J537" s="233"/>
      <c r="K537" s="111"/>
      <c r="L537" s="111"/>
      <c r="M537" s="233"/>
      <c r="N537" s="234"/>
      <c r="O537" s="235" t="str">
        <f>IF(A537="x",SUM(M$513:N537)-SUM(O$513:O536)," ")</f>
        <v xml:space="preserve"> </v>
      </c>
      <c r="P537" s="236"/>
      <c r="Q537" s="237"/>
      <c r="R537" s="112" t="str">
        <f t="shared" si="59"/>
        <v xml:space="preserve"> </v>
      </c>
      <c r="S537" s="113" t="str">
        <f t="shared" si="60"/>
        <v xml:space="preserve"> </v>
      </c>
      <c r="T537" s="238" t="str">
        <f t="shared" si="61"/>
        <v xml:space="preserve"> </v>
      </c>
      <c r="U537" s="239"/>
      <c r="V537" s="240"/>
      <c r="W537" s="241"/>
      <c r="X537" s="241"/>
      <c r="Y537" s="241"/>
      <c r="Z537" s="242"/>
    </row>
    <row r="538" spans="1:26" s="114" customFormat="1" ht="20.100000000000001" customHeight="1" x14ac:dyDescent="0.25">
      <c r="A538" s="109"/>
      <c r="B538" s="110"/>
      <c r="C538" s="110"/>
      <c r="D538" s="227" t="str">
        <f t="shared" si="56"/>
        <v xml:space="preserve"> </v>
      </c>
      <c r="E538" s="228"/>
      <c r="F538" s="229" t="str">
        <f t="shared" si="58"/>
        <v xml:space="preserve"> </v>
      </c>
      <c r="G538" s="230"/>
      <c r="H538" s="231"/>
      <c r="I538" s="232" t="str">
        <f t="shared" si="57"/>
        <v xml:space="preserve"> </v>
      </c>
      <c r="J538" s="233"/>
      <c r="K538" s="111"/>
      <c r="L538" s="111"/>
      <c r="M538" s="233"/>
      <c r="N538" s="234"/>
      <c r="O538" s="235" t="str">
        <f>IF(A538="x",SUM(M$513:N538)-SUM(O$513:O537)," ")</f>
        <v xml:space="preserve"> </v>
      </c>
      <c r="P538" s="236"/>
      <c r="Q538" s="237"/>
      <c r="R538" s="112" t="str">
        <f t="shared" si="59"/>
        <v xml:space="preserve"> </v>
      </c>
      <c r="S538" s="113" t="str">
        <f t="shared" si="60"/>
        <v xml:space="preserve"> </v>
      </c>
      <c r="T538" s="238" t="str">
        <f t="shared" si="61"/>
        <v xml:space="preserve"> </v>
      </c>
      <c r="U538" s="239"/>
      <c r="V538" s="240"/>
      <c r="W538" s="241"/>
      <c r="X538" s="241"/>
      <c r="Y538" s="241"/>
      <c r="Z538" s="242"/>
    </row>
    <row r="539" spans="1:26" s="114" customFormat="1" ht="20.100000000000001" customHeight="1" x14ac:dyDescent="0.25">
      <c r="A539" s="109"/>
      <c r="B539" s="110"/>
      <c r="C539" s="110"/>
      <c r="D539" s="227" t="str">
        <f t="shared" si="56"/>
        <v xml:space="preserve"> </v>
      </c>
      <c r="E539" s="228"/>
      <c r="F539" s="229" t="str">
        <f t="shared" si="58"/>
        <v xml:space="preserve"> </v>
      </c>
      <c r="G539" s="230"/>
      <c r="H539" s="231"/>
      <c r="I539" s="232" t="str">
        <f t="shared" si="57"/>
        <v xml:space="preserve"> </v>
      </c>
      <c r="J539" s="233"/>
      <c r="K539" s="111"/>
      <c r="L539" s="111"/>
      <c r="M539" s="233"/>
      <c r="N539" s="234"/>
      <c r="O539" s="235" t="str">
        <f>IF(A539="x",SUM(M$513:N539)-SUM(O$513:O538)," ")</f>
        <v xml:space="preserve"> </v>
      </c>
      <c r="P539" s="236"/>
      <c r="Q539" s="237"/>
      <c r="R539" s="112" t="str">
        <f t="shared" si="59"/>
        <v xml:space="preserve"> </v>
      </c>
      <c r="S539" s="113" t="str">
        <f t="shared" si="60"/>
        <v xml:space="preserve"> </v>
      </c>
      <c r="T539" s="238" t="str">
        <f t="shared" si="61"/>
        <v xml:space="preserve"> </v>
      </c>
      <c r="U539" s="239"/>
      <c r="V539" s="240"/>
      <c r="W539" s="241"/>
      <c r="X539" s="241"/>
      <c r="Y539" s="241"/>
      <c r="Z539" s="242"/>
    </row>
    <row r="540" spans="1:26" s="114" customFormat="1" ht="20.100000000000001" customHeight="1" x14ac:dyDescent="0.25">
      <c r="A540" s="109"/>
      <c r="B540" s="110"/>
      <c r="C540" s="110"/>
      <c r="D540" s="227" t="str">
        <f t="shared" si="56"/>
        <v xml:space="preserve"> </v>
      </c>
      <c r="E540" s="228"/>
      <c r="F540" s="229" t="str">
        <f t="shared" si="58"/>
        <v xml:space="preserve"> </v>
      </c>
      <c r="G540" s="230"/>
      <c r="H540" s="231"/>
      <c r="I540" s="232" t="str">
        <f t="shared" si="57"/>
        <v xml:space="preserve"> </v>
      </c>
      <c r="J540" s="233"/>
      <c r="K540" s="111"/>
      <c r="L540" s="111"/>
      <c r="M540" s="233"/>
      <c r="N540" s="234"/>
      <c r="O540" s="235" t="str">
        <f>IF(A540="x",SUM(M$513:N540)-SUM(O$513:O539)," ")</f>
        <v xml:space="preserve"> </v>
      </c>
      <c r="P540" s="236"/>
      <c r="Q540" s="237"/>
      <c r="R540" s="112" t="str">
        <f t="shared" si="59"/>
        <v xml:space="preserve"> </v>
      </c>
      <c r="S540" s="113" t="str">
        <f t="shared" si="60"/>
        <v xml:space="preserve"> </v>
      </c>
      <c r="T540" s="238" t="str">
        <f t="shared" si="61"/>
        <v xml:space="preserve"> </v>
      </c>
      <c r="U540" s="239"/>
      <c r="V540" s="240"/>
      <c r="W540" s="241"/>
      <c r="X540" s="241"/>
      <c r="Y540" s="241"/>
      <c r="Z540" s="242"/>
    </row>
    <row r="541" spans="1:26" s="114" customFormat="1" ht="20.100000000000001" customHeight="1" x14ac:dyDescent="0.25">
      <c r="A541" s="109"/>
      <c r="B541" s="110"/>
      <c r="C541" s="110"/>
      <c r="D541" s="227" t="str">
        <f t="shared" si="56"/>
        <v xml:space="preserve"> </v>
      </c>
      <c r="E541" s="228"/>
      <c r="F541" s="229" t="str">
        <f t="shared" si="58"/>
        <v xml:space="preserve"> </v>
      </c>
      <c r="G541" s="230"/>
      <c r="H541" s="231"/>
      <c r="I541" s="232" t="str">
        <f t="shared" si="57"/>
        <v xml:space="preserve"> </v>
      </c>
      <c r="J541" s="233"/>
      <c r="K541" s="111"/>
      <c r="L541" s="111"/>
      <c r="M541" s="233"/>
      <c r="N541" s="234"/>
      <c r="O541" s="235" t="str">
        <f>IF(A541="x",SUM(M$513:N541)-SUM(O$513:O540)," ")</f>
        <v xml:space="preserve"> </v>
      </c>
      <c r="P541" s="236"/>
      <c r="Q541" s="237"/>
      <c r="R541" s="112" t="str">
        <f t="shared" si="59"/>
        <v xml:space="preserve"> </v>
      </c>
      <c r="S541" s="113" t="str">
        <f t="shared" si="60"/>
        <v xml:space="preserve"> </v>
      </c>
      <c r="T541" s="238" t="str">
        <f t="shared" si="61"/>
        <v xml:space="preserve"> </v>
      </c>
      <c r="U541" s="239"/>
      <c r="V541" s="240"/>
      <c r="W541" s="241"/>
      <c r="X541" s="241"/>
      <c r="Y541" s="241"/>
      <c r="Z541" s="242"/>
    </row>
    <row r="542" spans="1:26" s="114" customFormat="1" ht="20.100000000000001" customHeight="1" x14ac:dyDescent="0.25">
      <c r="A542" s="109"/>
      <c r="B542" s="110"/>
      <c r="C542" s="110"/>
      <c r="D542" s="227" t="str">
        <f t="shared" si="56"/>
        <v xml:space="preserve"> </v>
      </c>
      <c r="E542" s="228"/>
      <c r="F542" s="229" t="str">
        <f t="shared" si="58"/>
        <v xml:space="preserve"> </v>
      </c>
      <c r="G542" s="230"/>
      <c r="H542" s="231"/>
      <c r="I542" s="232" t="str">
        <f t="shared" si="57"/>
        <v xml:space="preserve"> </v>
      </c>
      <c r="J542" s="233"/>
      <c r="K542" s="111"/>
      <c r="L542" s="111"/>
      <c r="M542" s="233"/>
      <c r="N542" s="234"/>
      <c r="O542" s="235" t="str">
        <f>IF(A542="x",SUM(M$513:N542)-SUM(O$513:O541)," ")</f>
        <v xml:space="preserve"> </v>
      </c>
      <c r="P542" s="236"/>
      <c r="Q542" s="237"/>
      <c r="R542" s="112" t="str">
        <f t="shared" si="59"/>
        <v xml:space="preserve"> </v>
      </c>
      <c r="S542" s="113" t="str">
        <f t="shared" si="60"/>
        <v xml:space="preserve"> </v>
      </c>
      <c r="T542" s="238" t="str">
        <f t="shared" si="61"/>
        <v xml:space="preserve"> </v>
      </c>
      <c r="U542" s="239"/>
      <c r="V542" s="240"/>
      <c r="W542" s="241"/>
      <c r="X542" s="241"/>
      <c r="Y542" s="241"/>
      <c r="Z542" s="242"/>
    </row>
    <row r="543" spans="1:26" s="114" customFormat="1" ht="20.100000000000001" customHeight="1" x14ac:dyDescent="0.25">
      <c r="A543" s="109"/>
      <c r="B543" s="110"/>
      <c r="C543" s="110"/>
      <c r="D543" s="227" t="str">
        <f t="shared" si="56"/>
        <v xml:space="preserve"> </v>
      </c>
      <c r="E543" s="228"/>
      <c r="F543" s="229" t="str">
        <f t="shared" si="58"/>
        <v xml:space="preserve"> </v>
      </c>
      <c r="G543" s="230"/>
      <c r="H543" s="231"/>
      <c r="I543" s="232" t="str">
        <f t="shared" si="57"/>
        <v xml:space="preserve"> </v>
      </c>
      <c r="J543" s="233"/>
      <c r="K543" s="111"/>
      <c r="L543" s="111"/>
      <c r="M543" s="233"/>
      <c r="N543" s="234"/>
      <c r="O543" s="235" t="str">
        <f>IF(A543="x",SUM(M$513:N543)-SUM(O$513:O542)," ")</f>
        <v xml:space="preserve"> </v>
      </c>
      <c r="P543" s="236"/>
      <c r="Q543" s="237"/>
      <c r="R543" s="112" t="str">
        <f t="shared" si="59"/>
        <v xml:space="preserve"> </v>
      </c>
      <c r="S543" s="113" t="str">
        <f t="shared" si="60"/>
        <v xml:space="preserve"> </v>
      </c>
      <c r="T543" s="238" t="str">
        <f t="shared" si="61"/>
        <v xml:space="preserve"> </v>
      </c>
      <c r="U543" s="239"/>
      <c r="V543" s="240"/>
      <c r="W543" s="241"/>
      <c r="X543" s="241"/>
      <c r="Y543" s="241"/>
      <c r="Z543" s="242"/>
    </row>
    <row r="544" spans="1:26" s="114" customFormat="1" ht="20.100000000000001" customHeight="1" x14ac:dyDescent="0.25">
      <c r="A544" s="109"/>
      <c r="B544" s="110"/>
      <c r="C544" s="110"/>
      <c r="D544" s="227" t="str">
        <f t="shared" si="56"/>
        <v xml:space="preserve"> </v>
      </c>
      <c r="E544" s="228"/>
      <c r="F544" s="229" t="str">
        <f t="shared" si="58"/>
        <v xml:space="preserve"> </v>
      </c>
      <c r="G544" s="230"/>
      <c r="H544" s="231"/>
      <c r="I544" s="232" t="str">
        <f t="shared" si="57"/>
        <v xml:space="preserve"> </v>
      </c>
      <c r="J544" s="233"/>
      <c r="K544" s="111"/>
      <c r="L544" s="111"/>
      <c r="M544" s="233"/>
      <c r="N544" s="234"/>
      <c r="O544" s="235" t="str">
        <f>IF(A544="x",SUM(M$513:N544)-SUM(O$513:O543)," ")</f>
        <v xml:space="preserve"> </v>
      </c>
      <c r="P544" s="236"/>
      <c r="Q544" s="237"/>
      <c r="R544" s="112" t="str">
        <f t="shared" si="59"/>
        <v xml:space="preserve"> </v>
      </c>
      <c r="S544" s="113" t="str">
        <f t="shared" si="60"/>
        <v xml:space="preserve"> </v>
      </c>
      <c r="T544" s="238" t="str">
        <f t="shared" si="61"/>
        <v xml:space="preserve"> </v>
      </c>
      <c r="U544" s="239"/>
      <c r="V544" s="240"/>
      <c r="W544" s="241"/>
      <c r="X544" s="241"/>
      <c r="Y544" s="241"/>
      <c r="Z544" s="242"/>
    </row>
    <row r="545" spans="1:26" s="114" customFormat="1" ht="20.100000000000001" customHeight="1" x14ac:dyDescent="0.25">
      <c r="A545" s="109"/>
      <c r="B545" s="110"/>
      <c r="C545" s="110"/>
      <c r="D545" s="227" t="str">
        <f t="shared" si="56"/>
        <v xml:space="preserve"> </v>
      </c>
      <c r="E545" s="228"/>
      <c r="F545" s="229" t="str">
        <f t="shared" si="58"/>
        <v xml:space="preserve"> </v>
      </c>
      <c r="G545" s="230"/>
      <c r="H545" s="231"/>
      <c r="I545" s="232" t="str">
        <f t="shared" si="57"/>
        <v xml:space="preserve"> </v>
      </c>
      <c r="J545" s="233"/>
      <c r="K545" s="111"/>
      <c r="L545" s="111"/>
      <c r="M545" s="233"/>
      <c r="N545" s="234"/>
      <c r="O545" s="235" t="str">
        <f>IF(A545="x",SUM(M$513:N545)-SUM(O$513:O544)," ")</f>
        <v xml:space="preserve"> </v>
      </c>
      <c r="P545" s="236"/>
      <c r="Q545" s="237"/>
      <c r="R545" s="112" t="str">
        <f t="shared" si="59"/>
        <v xml:space="preserve"> </v>
      </c>
      <c r="S545" s="113" t="str">
        <f t="shared" si="60"/>
        <v xml:space="preserve"> </v>
      </c>
      <c r="T545" s="238" t="str">
        <f t="shared" si="61"/>
        <v xml:space="preserve"> </v>
      </c>
      <c r="U545" s="239"/>
      <c r="V545" s="240"/>
      <c r="W545" s="241"/>
      <c r="X545" s="241"/>
      <c r="Y545" s="241"/>
      <c r="Z545" s="242"/>
    </row>
    <row r="546" spans="1:26" s="114" customFormat="1" ht="20.100000000000001" customHeight="1" x14ac:dyDescent="0.25">
      <c r="A546" s="109"/>
      <c r="B546" s="110"/>
      <c r="C546" s="110"/>
      <c r="D546" s="227" t="str">
        <f t="shared" si="56"/>
        <v xml:space="preserve"> </v>
      </c>
      <c r="E546" s="228"/>
      <c r="F546" s="229" t="str">
        <f t="shared" si="58"/>
        <v xml:space="preserve"> </v>
      </c>
      <c r="G546" s="230"/>
      <c r="H546" s="231"/>
      <c r="I546" s="232" t="str">
        <f t="shared" si="57"/>
        <v xml:space="preserve"> </v>
      </c>
      <c r="J546" s="233"/>
      <c r="K546" s="111"/>
      <c r="L546" s="111"/>
      <c r="M546" s="233"/>
      <c r="N546" s="234"/>
      <c r="O546" s="235" t="str">
        <f>IF(A546="x",SUM(M$513:N546)-SUM(O$513:O545)," ")</f>
        <v xml:space="preserve"> </v>
      </c>
      <c r="P546" s="236"/>
      <c r="Q546" s="237"/>
      <c r="R546" s="112" t="str">
        <f t="shared" si="59"/>
        <v xml:space="preserve"> </v>
      </c>
      <c r="S546" s="113" t="str">
        <f t="shared" si="60"/>
        <v xml:space="preserve"> </v>
      </c>
      <c r="T546" s="238" t="str">
        <f t="shared" si="61"/>
        <v xml:space="preserve"> </v>
      </c>
      <c r="U546" s="239"/>
      <c r="V546" s="240"/>
      <c r="W546" s="241"/>
      <c r="X546" s="241"/>
      <c r="Y546" s="241"/>
      <c r="Z546" s="242"/>
    </row>
    <row r="547" spans="1:26" s="114" customFormat="1" ht="20.100000000000001" customHeight="1" x14ac:dyDescent="0.25">
      <c r="A547" s="109"/>
      <c r="B547" s="110"/>
      <c r="C547" s="110"/>
      <c r="D547" s="227" t="str">
        <f t="shared" si="56"/>
        <v xml:space="preserve"> </v>
      </c>
      <c r="E547" s="228"/>
      <c r="F547" s="229" t="str">
        <f t="shared" si="58"/>
        <v xml:space="preserve"> </v>
      </c>
      <c r="G547" s="230"/>
      <c r="H547" s="231"/>
      <c r="I547" s="232" t="str">
        <f t="shared" si="57"/>
        <v xml:space="preserve"> </v>
      </c>
      <c r="J547" s="233"/>
      <c r="K547" s="111"/>
      <c r="L547" s="111"/>
      <c r="M547" s="233"/>
      <c r="N547" s="234"/>
      <c r="O547" s="235" t="str">
        <f>IF(A547="x",SUM(M$513:N547)-SUM(O$513:O546)," ")</f>
        <v xml:space="preserve"> </v>
      </c>
      <c r="P547" s="236"/>
      <c r="Q547" s="237"/>
      <c r="R547" s="112" t="str">
        <f t="shared" si="59"/>
        <v xml:space="preserve"> </v>
      </c>
      <c r="S547" s="113" t="str">
        <f t="shared" si="60"/>
        <v xml:space="preserve"> </v>
      </c>
      <c r="T547" s="238" t="str">
        <f t="shared" si="61"/>
        <v xml:space="preserve"> </v>
      </c>
      <c r="U547" s="239"/>
      <c r="V547" s="240"/>
      <c r="W547" s="241"/>
      <c r="X547" s="241"/>
      <c r="Y547" s="241"/>
      <c r="Z547" s="242"/>
    </row>
    <row r="548" spans="1:26" s="114" customFormat="1" ht="20.100000000000001" customHeight="1" x14ac:dyDescent="0.25">
      <c r="A548" s="109"/>
      <c r="B548" s="110"/>
      <c r="C548" s="110"/>
      <c r="D548" s="227" t="str">
        <f t="shared" si="56"/>
        <v xml:space="preserve"> </v>
      </c>
      <c r="E548" s="228"/>
      <c r="F548" s="229" t="str">
        <f t="shared" si="58"/>
        <v xml:space="preserve"> </v>
      </c>
      <c r="G548" s="230"/>
      <c r="H548" s="231"/>
      <c r="I548" s="232" t="str">
        <f t="shared" si="57"/>
        <v xml:space="preserve"> </v>
      </c>
      <c r="J548" s="233"/>
      <c r="K548" s="111"/>
      <c r="L548" s="111"/>
      <c r="M548" s="233"/>
      <c r="N548" s="234"/>
      <c r="O548" s="235" t="str">
        <f>IF(A548="x",SUM(M$513:N548)-SUM(O$513:O547)," ")</f>
        <v xml:space="preserve"> </v>
      </c>
      <c r="P548" s="236"/>
      <c r="Q548" s="237"/>
      <c r="R548" s="112" t="str">
        <f t="shared" si="59"/>
        <v xml:space="preserve"> </v>
      </c>
      <c r="S548" s="113" t="str">
        <f t="shared" si="60"/>
        <v xml:space="preserve"> </v>
      </c>
      <c r="T548" s="238" t="str">
        <f t="shared" si="61"/>
        <v xml:space="preserve"> </v>
      </c>
      <c r="U548" s="239"/>
      <c r="V548" s="240"/>
      <c r="W548" s="241"/>
      <c r="X548" s="241"/>
      <c r="Y548" s="241"/>
      <c r="Z548" s="242"/>
    </row>
    <row r="549" spans="1:26" s="114" customFormat="1" ht="20.100000000000001" customHeight="1" x14ac:dyDescent="0.25">
      <c r="A549" s="109"/>
      <c r="B549" s="110"/>
      <c r="C549" s="110"/>
      <c r="D549" s="227" t="str">
        <f t="shared" si="56"/>
        <v xml:space="preserve"> </v>
      </c>
      <c r="E549" s="228"/>
      <c r="F549" s="229" t="str">
        <f t="shared" si="58"/>
        <v xml:space="preserve"> </v>
      </c>
      <c r="G549" s="230"/>
      <c r="H549" s="231"/>
      <c r="I549" s="232" t="str">
        <f t="shared" si="57"/>
        <v xml:space="preserve"> </v>
      </c>
      <c r="J549" s="233"/>
      <c r="K549" s="111"/>
      <c r="L549" s="111"/>
      <c r="M549" s="233"/>
      <c r="N549" s="234"/>
      <c r="O549" s="235" t="str">
        <f>IF(A549="x",SUM(M$513:N549)-SUM(O$513:O548)," ")</f>
        <v xml:space="preserve"> </v>
      </c>
      <c r="P549" s="236"/>
      <c r="Q549" s="237"/>
      <c r="R549" s="112" t="str">
        <f t="shared" si="59"/>
        <v xml:space="preserve"> </v>
      </c>
      <c r="S549" s="113" t="str">
        <f t="shared" si="60"/>
        <v xml:space="preserve"> </v>
      </c>
      <c r="T549" s="238" t="str">
        <f t="shared" si="61"/>
        <v xml:space="preserve"> </v>
      </c>
      <c r="U549" s="239"/>
      <c r="V549" s="240"/>
      <c r="W549" s="241"/>
      <c r="X549" s="241"/>
      <c r="Y549" s="241"/>
      <c r="Z549" s="242"/>
    </row>
    <row r="550" spans="1:26" s="114" customFormat="1" ht="20.100000000000001" customHeight="1" x14ac:dyDescent="0.25">
      <c r="A550" s="109"/>
      <c r="B550" s="110"/>
      <c r="C550" s="110"/>
      <c r="D550" s="227" t="str">
        <f t="shared" si="56"/>
        <v xml:space="preserve"> </v>
      </c>
      <c r="E550" s="228"/>
      <c r="F550" s="229" t="str">
        <f t="shared" si="58"/>
        <v xml:space="preserve"> </v>
      </c>
      <c r="G550" s="230"/>
      <c r="H550" s="231"/>
      <c r="I550" s="232" t="str">
        <f t="shared" si="57"/>
        <v xml:space="preserve"> </v>
      </c>
      <c r="J550" s="233"/>
      <c r="K550" s="111"/>
      <c r="L550" s="111"/>
      <c r="M550" s="233"/>
      <c r="N550" s="234"/>
      <c r="O550" s="235" t="str">
        <f>IF(A550="x",SUM(M$513:N550)-SUM(O$513:O549)," ")</f>
        <v xml:space="preserve"> </v>
      </c>
      <c r="P550" s="236"/>
      <c r="Q550" s="237"/>
      <c r="R550" s="112" t="str">
        <f t="shared" si="59"/>
        <v xml:space="preserve"> </v>
      </c>
      <c r="S550" s="113" t="str">
        <f t="shared" si="60"/>
        <v xml:space="preserve"> </v>
      </c>
      <c r="T550" s="238" t="str">
        <f t="shared" si="61"/>
        <v xml:space="preserve"> </v>
      </c>
      <c r="U550" s="239"/>
      <c r="V550" s="240"/>
      <c r="W550" s="241"/>
      <c r="X550" s="241"/>
      <c r="Y550" s="241"/>
      <c r="Z550" s="242"/>
    </row>
    <row r="551" spans="1:26" s="114" customFormat="1" ht="20.100000000000001" customHeight="1" x14ac:dyDescent="0.25">
      <c r="A551" s="109"/>
      <c r="B551" s="110"/>
      <c r="C551" s="110"/>
      <c r="D551" s="227" t="str">
        <f t="shared" si="56"/>
        <v xml:space="preserve"> </v>
      </c>
      <c r="E551" s="228"/>
      <c r="F551" s="229" t="str">
        <f t="shared" si="58"/>
        <v xml:space="preserve"> </v>
      </c>
      <c r="G551" s="230"/>
      <c r="H551" s="231"/>
      <c r="I551" s="232"/>
      <c r="J551" s="233"/>
      <c r="K551" s="111"/>
      <c r="L551" s="111"/>
      <c r="M551" s="233"/>
      <c r="N551" s="234"/>
      <c r="O551" s="235" t="str">
        <f>IF(A551="x",SUM(M$513:N551)-SUM(O$513:O550)," ")</f>
        <v xml:space="preserve"> </v>
      </c>
      <c r="P551" s="236"/>
      <c r="Q551" s="237"/>
      <c r="R551" s="112" t="str">
        <f t="shared" si="59"/>
        <v xml:space="preserve"> </v>
      </c>
      <c r="S551" s="113" t="str">
        <f t="shared" si="60"/>
        <v xml:space="preserve"> </v>
      </c>
      <c r="T551" s="238" t="str">
        <f t="shared" si="61"/>
        <v xml:space="preserve"> </v>
      </c>
      <c r="U551" s="239"/>
      <c r="V551" s="240"/>
      <c r="W551" s="241"/>
      <c r="X551" s="241"/>
      <c r="Y551" s="241"/>
      <c r="Z551" s="242"/>
    </row>
    <row r="552" spans="1:26" s="114" customFormat="1" ht="20.100000000000001" customHeight="1" x14ac:dyDescent="0.25">
      <c r="A552" s="109"/>
      <c r="B552" s="110"/>
      <c r="C552" s="110"/>
      <c r="D552" s="227" t="str">
        <f t="shared" si="56"/>
        <v xml:space="preserve"> </v>
      </c>
      <c r="E552" s="228"/>
      <c r="F552" s="229" t="str">
        <f t="shared" si="58"/>
        <v xml:space="preserve"> </v>
      </c>
      <c r="G552" s="230"/>
      <c r="H552" s="231"/>
      <c r="I552" s="232" t="str">
        <f t="shared" si="57"/>
        <v xml:space="preserve"> </v>
      </c>
      <c r="J552" s="233"/>
      <c r="K552" s="111"/>
      <c r="L552" s="111"/>
      <c r="M552" s="233"/>
      <c r="N552" s="234"/>
      <c r="O552" s="235" t="str">
        <f>IF(A552="x",SUM(M$513:N552)-SUM(O$513:O551)," ")</f>
        <v xml:space="preserve"> </v>
      </c>
      <c r="P552" s="236"/>
      <c r="Q552" s="237"/>
      <c r="R552" s="112" t="str">
        <f t="shared" si="59"/>
        <v xml:space="preserve"> </v>
      </c>
      <c r="S552" s="113" t="str">
        <f t="shared" si="60"/>
        <v xml:space="preserve"> </v>
      </c>
      <c r="T552" s="238" t="str">
        <f t="shared" si="61"/>
        <v xml:space="preserve"> </v>
      </c>
      <c r="U552" s="239"/>
      <c r="V552" s="240"/>
      <c r="W552" s="241"/>
      <c r="X552" s="241"/>
      <c r="Y552" s="241"/>
      <c r="Z552" s="242"/>
    </row>
    <row r="553" spans="1:26" s="114" customFormat="1" ht="20.100000000000001" customHeight="1" x14ac:dyDescent="0.25">
      <c r="A553" s="109"/>
      <c r="B553" s="110"/>
      <c r="C553" s="110"/>
      <c r="D553" s="227" t="str">
        <f t="shared" si="56"/>
        <v xml:space="preserve"> </v>
      </c>
      <c r="E553" s="228"/>
      <c r="F553" s="229" t="str">
        <f t="shared" si="58"/>
        <v xml:space="preserve"> </v>
      </c>
      <c r="G553" s="230"/>
      <c r="H553" s="231"/>
      <c r="I553" s="232" t="str">
        <f t="shared" si="57"/>
        <v xml:space="preserve"> </v>
      </c>
      <c r="J553" s="233"/>
      <c r="K553" s="111"/>
      <c r="L553" s="111"/>
      <c r="M553" s="233"/>
      <c r="N553" s="234"/>
      <c r="O553" s="235" t="str">
        <f>IF(A553="x",SUM(M$513:N553)-SUM(O$513:O552)," ")</f>
        <v xml:space="preserve"> </v>
      </c>
      <c r="P553" s="236"/>
      <c r="Q553" s="237"/>
      <c r="R553" s="112" t="str">
        <f t="shared" si="59"/>
        <v xml:space="preserve"> </v>
      </c>
      <c r="S553" s="113" t="str">
        <f t="shared" si="60"/>
        <v xml:space="preserve"> </v>
      </c>
      <c r="T553" s="238" t="str">
        <f t="shared" si="61"/>
        <v xml:space="preserve"> </v>
      </c>
      <c r="U553" s="239"/>
      <c r="V553" s="240"/>
      <c r="W553" s="241"/>
      <c r="X553" s="241"/>
      <c r="Y553" s="241"/>
      <c r="Z553" s="242"/>
    </row>
    <row r="554" spans="1:26" s="114" customFormat="1" ht="20.100000000000001" customHeight="1" thickBot="1" x14ac:dyDescent="0.3">
      <c r="A554" s="109"/>
      <c r="B554" s="110"/>
      <c r="C554" s="110"/>
      <c r="D554" s="227" t="str">
        <f t="shared" si="56"/>
        <v xml:space="preserve"> </v>
      </c>
      <c r="E554" s="228"/>
      <c r="F554" s="229" t="str">
        <f>IF(A554="x","hier Ansatzbezeichnung eingeben;  z.B. 'Personal'"," ")</f>
        <v xml:space="preserve"> </v>
      </c>
      <c r="G554" s="230"/>
      <c r="H554" s="231"/>
      <c r="I554" s="232" t="str">
        <f>IF(A554="x","hier SOLL eintragen"," ")</f>
        <v xml:space="preserve"> </v>
      </c>
      <c r="J554" s="233"/>
      <c r="K554" s="111"/>
      <c r="L554" s="111"/>
      <c r="M554" s="233"/>
      <c r="N554" s="234"/>
      <c r="O554" s="235" t="str">
        <f>IF(A554="x",SUM(M$513:N554)-SUM(O$513:O553)," ")</f>
        <v xml:space="preserve"> </v>
      </c>
      <c r="P554" s="236"/>
      <c r="Q554" s="237"/>
      <c r="R554" s="112" t="str">
        <f>IF(OR(I554=0,I554=" ",I554&gt;=O554)," ",O554-I554)</f>
        <v xml:space="preserve"> </v>
      </c>
      <c r="S554" s="113" t="str">
        <f>IF(OR(I554=0,I554=" ",I554&lt;=O554)," ",I554-O554)</f>
        <v xml:space="preserve"> </v>
      </c>
      <c r="T554" s="238" t="str">
        <f>IF(AND(R554&lt;&gt;" ",R554&gt;0),R554/I554,IF(AND(S554&lt;&gt;" ",S554&gt;0),-S554/I554," "))</f>
        <v xml:space="preserve"> </v>
      </c>
      <c r="U554" s="239"/>
      <c r="V554" s="240"/>
      <c r="W554" s="241"/>
      <c r="X554" s="241"/>
      <c r="Y554" s="241"/>
      <c r="Z554" s="242"/>
    </row>
    <row r="555" spans="1:26" s="121" customFormat="1" ht="24.95" customHeight="1" thickBot="1" x14ac:dyDescent="0.3">
      <c r="A555" s="115"/>
      <c r="B555" s="116"/>
      <c r="C555" s="117"/>
      <c r="D555" s="260" t="s">
        <v>39</v>
      </c>
      <c r="E555" s="261"/>
      <c r="F555" s="261"/>
      <c r="G555" s="261"/>
      <c r="H555" s="262"/>
      <c r="I555" s="263" t="str">
        <f>IF(SUM(I513:J554)=0," ",SUM(I513:J554))</f>
        <v xml:space="preserve"> </v>
      </c>
      <c r="J555" s="264"/>
      <c r="K555" s="118"/>
      <c r="L555" s="118"/>
      <c r="M555" s="264" t="str">
        <f>IF(SUM(M513:N554)=0," ",SUM(M513:N554))</f>
        <v xml:space="preserve"> </v>
      </c>
      <c r="N555" s="265"/>
      <c r="O555" s="266" t="str">
        <f>IF(SUM(O513:Q554)=0," ",SUM(O513:Q554))</f>
        <v xml:space="preserve"> </v>
      </c>
      <c r="P555" s="267"/>
      <c r="Q555" s="268"/>
      <c r="R555" s="119"/>
      <c r="S555" s="120"/>
      <c r="T555" s="269"/>
      <c r="U555" s="270"/>
      <c r="V555" s="271"/>
      <c r="W555" s="272"/>
      <c r="X555" s="272"/>
      <c r="Y555" s="272"/>
      <c r="Z555" s="270"/>
    </row>
    <row r="556" spans="1:26" ht="15.75" x14ac:dyDescent="0.25">
      <c r="A556" s="122" t="s">
        <v>37</v>
      </c>
      <c r="B556" s="123"/>
      <c r="C556" s="124"/>
      <c r="D556" s="125"/>
      <c r="E556" s="125"/>
      <c r="F556" s="125"/>
      <c r="G556" s="125"/>
      <c r="H556" s="125"/>
      <c r="I556" s="126"/>
      <c r="J556" s="126"/>
      <c r="K556" s="118"/>
      <c r="L556" s="118"/>
      <c r="M556" s="126"/>
      <c r="N556" s="126"/>
      <c r="O556" s="127"/>
      <c r="P556" s="127"/>
      <c r="Q556" s="127"/>
      <c r="R556" s="128"/>
      <c r="S556" s="128"/>
      <c r="T556" s="129"/>
      <c r="U556" s="129"/>
      <c r="V556" s="129"/>
      <c r="W556" s="129"/>
      <c r="X556" s="129"/>
      <c r="Y556" s="129"/>
      <c r="Z556" s="129"/>
    </row>
    <row r="557" spans="1:26" x14ac:dyDescent="0.25">
      <c r="A557" s="259" t="str">
        <f>"- 2j -"</f>
        <v>- 2j -</v>
      </c>
      <c r="B557" s="259"/>
      <c r="C557" s="259"/>
      <c r="D557" s="259"/>
      <c r="E557" s="259"/>
      <c r="F557" s="259"/>
      <c r="G557" s="259"/>
      <c r="H557" s="259"/>
      <c r="I557" s="259"/>
      <c r="J557" s="259"/>
      <c r="K557" s="259"/>
      <c r="L557" s="259"/>
      <c r="M557" s="259"/>
      <c r="N557" s="259"/>
      <c r="O557" s="259"/>
      <c r="P557" s="259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</row>
  </sheetData>
  <mergeCells count="3318">
    <mergeCell ref="A557:Z557"/>
    <mergeCell ref="D547:E547"/>
    <mergeCell ref="F547:H547"/>
    <mergeCell ref="M547:N547"/>
    <mergeCell ref="O547:Q547"/>
    <mergeCell ref="T547:U547"/>
    <mergeCell ref="V547:Z547"/>
    <mergeCell ref="D548:E548"/>
    <mergeCell ref="F548:H548"/>
    <mergeCell ref="M548:N548"/>
    <mergeCell ref="O548:Q548"/>
    <mergeCell ref="V548:Z548"/>
    <mergeCell ref="D545:E545"/>
    <mergeCell ref="F545:H545"/>
    <mergeCell ref="I545:J545"/>
    <mergeCell ref="M545:N545"/>
    <mergeCell ref="O545:Q545"/>
    <mergeCell ref="T545:U545"/>
    <mergeCell ref="V545:Z545"/>
    <mergeCell ref="D546:E546"/>
    <mergeCell ref="F546:H546"/>
    <mergeCell ref="I546:J546"/>
    <mergeCell ref="M546:N546"/>
    <mergeCell ref="O546:Q546"/>
    <mergeCell ref="T546:U546"/>
    <mergeCell ref="V546:Z546"/>
    <mergeCell ref="D554:E554"/>
    <mergeCell ref="F554:H554"/>
    <mergeCell ref="I554:J554"/>
    <mergeCell ref="M554:N554"/>
    <mergeCell ref="O554:Q554"/>
    <mergeCell ref="T554:U554"/>
    <mergeCell ref="D543:E543"/>
    <mergeCell ref="F543:H543"/>
    <mergeCell ref="I543:J543"/>
    <mergeCell ref="M543:N543"/>
    <mergeCell ref="O543:Q543"/>
    <mergeCell ref="T543:U543"/>
    <mergeCell ref="V543:Z543"/>
    <mergeCell ref="D544:E544"/>
    <mergeCell ref="F544:H544"/>
    <mergeCell ref="I544:J544"/>
    <mergeCell ref="M544:N544"/>
    <mergeCell ref="O544:Q544"/>
    <mergeCell ref="T544:U544"/>
    <mergeCell ref="V544:Z544"/>
    <mergeCell ref="D541:E541"/>
    <mergeCell ref="F541:H541"/>
    <mergeCell ref="I541:J541"/>
    <mergeCell ref="M541:N541"/>
    <mergeCell ref="O541:Q541"/>
    <mergeCell ref="T541:U541"/>
    <mergeCell ref="V541:Z541"/>
    <mergeCell ref="D542:E542"/>
    <mergeCell ref="F542:H542"/>
    <mergeCell ref="I542:J542"/>
    <mergeCell ref="M542:N542"/>
    <mergeCell ref="O542:Q542"/>
    <mergeCell ref="T542:U542"/>
    <mergeCell ref="V542:Z542"/>
    <mergeCell ref="D539:E539"/>
    <mergeCell ref="F539:H539"/>
    <mergeCell ref="I539:J539"/>
    <mergeCell ref="M539:N539"/>
    <mergeCell ref="O539:Q539"/>
    <mergeCell ref="T539:U539"/>
    <mergeCell ref="V539:Z539"/>
    <mergeCell ref="D540:E540"/>
    <mergeCell ref="F540:H540"/>
    <mergeCell ref="I540:J540"/>
    <mergeCell ref="M540:N540"/>
    <mergeCell ref="O540:Q540"/>
    <mergeCell ref="T540:U540"/>
    <mergeCell ref="V540:Z540"/>
    <mergeCell ref="D537:E537"/>
    <mergeCell ref="F537:H537"/>
    <mergeCell ref="I537:J537"/>
    <mergeCell ref="M537:N537"/>
    <mergeCell ref="O537:Q537"/>
    <mergeCell ref="T537:U537"/>
    <mergeCell ref="V537:Z537"/>
    <mergeCell ref="D538:E538"/>
    <mergeCell ref="F538:H538"/>
    <mergeCell ref="I538:J538"/>
    <mergeCell ref="M538:N538"/>
    <mergeCell ref="O538:Q538"/>
    <mergeCell ref="T538:U538"/>
    <mergeCell ref="V538:Z538"/>
    <mergeCell ref="D535:E535"/>
    <mergeCell ref="F535:H535"/>
    <mergeCell ref="I535:J535"/>
    <mergeCell ref="M535:N535"/>
    <mergeCell ref="O535:Q535"/>
    <mergeCell ref="T535:U535"/>
    <mergeCell ref="V535:Z535"/>
    <mergeCell ref="D536:E536"/>
    <mergeCell ref="F536:H536"/>
    <mergeCell ref="I536:J536"/>
    <mergeCell ref="M536:N536"/>
    <mergeCell ref="O536:Q536"/>
    <mergeCell ref="T536:U536"/>
    <mergeCell ref="V536:Z536"/>
    <mergeCell ref="D533:E533"/>
    <mergeCell ref="F533:H533"/>
    <mergeCell ref="I533:J533"/>
    <mergeCell ref="M533:N533"/>
    <mergeCell ref="O533:Q533"/>
    <mergeCell ref="T533:U533"/>
    <mergeCell ref="V533:Z533"/>
    <mergeCell ref="D534:E534"/>
    <mergeCell ref="F534:H534"/>
    <mergeCell ref="I534:J534"/>
    <mergeCell ref="M534:N534"/>
    <mergeCell ref="O534:Q534"/>
    <mergeCell ref="T534:U534"/>
    <mergeCell ref="V534:Z534"/>
    <mergeCell ref="D531:E531"/>
    <mergeCell ref="F531:H531"/>
    <mergeCell ref="I531:J531"/>
    <mergeCell ref="M531:N531"/>
    <mergeCell ref="O531:Q531"/>
    <mergeCell ref="T531:U531"/>
    <mergeCell ref="V531:Z531"/>
    <mergeCell ref="D532:E532"/>
    <mergeCell ref="F532:H532"/>
    <mergeCell ref="I532:J532"/>
    <mergeCell ref="M532:N532"/>
    <mergeCell ref="O532:Q532"/>
    <mergeCell ref="T532:U532"/>
    <mergeCell ref="V532:Z532"/>
    <mergeCell ref="M529:N529"/>
    <mergeCell ref="O529:Q529"/>
    <mergeCell ref="T529:U529"/>
    <mergeCell ref="V529:Z529"/>
    <mergeCell ref="D530:E530"/>
    <mergeCell ref="F530:H530"/>
    <mergeCell ref="I530:J530"/>
    <mergeCell ref="M530:N530"/>
    <mergeCell ref="O530:Q530"/>
    <mergeCell ref="T530:U530"/>
    <mergeCell ref="V530:Z530"/>
    <mergeCell ref="D529:E529"/>
    <mergeCell ref="F529:H529"/>
    <mergeCell ref="I529:J529"/>
    <mergeCell ref="D527:E527"/>
    <mergeCell ref="F527:H527"/>
    <mergeCell ref="I527:J527"/>
    <mergeCell ref="M527:N527"/>
    <mergeCell ref="O527:Q527"/>
    <mergeCell ref="T527:U527"/>
    <mergeCell ref="V527:Z527"/>
    <mergeCell ref="D528:E528"/>
    <mergeCell ref="F528:H528"/>
    <mergeCell ref="I528:J528"/>
    <mergeCell ref="M528:N528"/>
    <mergeCell ref="O528:Q528"/>
    <mergeCell ref="T528:U528"/>
    <mergeCell ref="V528:Z528"/>
    <mergeCell ref="A509:A511"/>
    <mergeCell ref="B509:B511"/>
    <mergeCell ref="C509:C511"/>
    <mergeCell ref="D509:H510"/>
    <mergeCell ref="M509:Q509"/>
    <mergeCell ref="R509:U509"/>
    <mergeCell ref="V509:Z511"/>
    <mergeCell ref="M510:Q510"/>
    <mergeCell ref="R510:S510"/>
    <mergeCell ref="D525:E525"/>
    <mergeCell ref="F525:H525"/>
    <mergeCell ref="I525:J525"/>
    <mergeCell ref="M525:N525"/>
    <mergeCell ref="O525:Q525"/>
    <mergeCell ref="T525:U525"/>
    <mergeCell ref="V525:Z525"/>
    <mergeCell ref="I526:J526"/>
    <mergeCell ref="M526:N526"/>
    <mergeCell ref="D481:E481"/>
    <mergeCell ref="F481:H481"/>
    <mergeCell ref="M481:N481"/>
    <mergeCell ref="O481:Q481"/>
    <mergeCell ref="V481:Z481"/>
    <mergeCell ref="V482:Z482"/>
    <mergeCell ref="D484:E484"/>
    <mergeCell ref="F484:H484"/>
    <mergeCell ref="D505:H505"/>
    <mergeCell ref="D479:E479"/>
    <mergeCell ref="F479:H479"/>
    <mergeCell ref="I479:J479"/>
    <mergeCell ref="M479:N479"/>
    <mergeCell ref="O479:Q479"/>
    <mergeCell ref="T479:U479"/>
    <mergeCell ref="V479:Z479"/>
    <mergeCell ref="D480:E480"/>
    <mergeCell ref="F480:H480"/>
    <mergeCell ref="M480:N480"/>
    <mergeCell ref="O480:Q480"/>
    <mergeCell ref="T480:U480"/>
    <mergeCell ref="V480:Z480"/>
    <mergeCell ref="D501:E501"/>
    <mergeCell ref="F501:H501"/>
    <mergeCell ref="I501:J501"/>
    <mergeCell ref="M501:N501"/>
    <mergeCell ref="O501:Q501"/>
    <mergeCell ref="T501:U501"/>
    <mergeCell ref="V501:Z501"/>
    <mergeCell ref="D502:E502"/>
    <mergeCell ref="F502:H502"/>
    <mergeCell ref="I502:J502"/>
    <mergeCell ref="D477:E477"/>
    <mergeCell ref="F477:H477"/>
    <mergeCell ref="I477:J477"/>
    <mergeCell ref="M477:N477"/>
    <mergeCell ref="O477:Q477"/>
    <mergeCell ref="T477:U477"/>
    <mergeCell ref="V477:Z477"/>
    <mergeCell ref="D478:E478"/>
    <mergeCell ref="F478:H478"/>
    <mergeCell ref="I478:J478"/>
    <mergeCell ref="M478:N478"/>
    <mergeCell ref="O478:Q478"/>
    <mergeCell ref="T478:U478"/>
    <mergeCell ref="V478:Z478"/>
    <mergeCell ref="D475:E475"/>
    <mergeCell ref="F475:H475"/>
    <mergeCell ref="I475:J475"/>
    <mergeCell ref="M475:N475"/>
    <mergeCell ref="O475:Q475"/>
    <mergeCell ref="T475:U475"/>
    <mergeCell ref="V475:Z475"/>
    <mergeCell ref="D476:E476"/>
    <mergeCell ref="F476:H476"/>
    <mergeCell ref="I476:J476"/>
    <mergeCell ref="M476:N476"/>
    <mergeCell ref="O476:Q476"/>
    <mergeCell ref="T476:U476"/>
    <mergeCell ref="V476:Z476"/>
    <mergeCell ref="D473:E473"/>
    <mergeCell ref="F473:H473"/>
    <mergeCell ref="I473:J473"/>
    <mergeCell ref="M473:N473"/>
    <mergeCell ref="O473:Q473"/>
    <mergeCell ref="T473:U473"/>
    <mergeCell ref="V473:Z473"/>
    <mergeCell ref="D474:E474"/>
    <mergeCell ref="F474:H474"/>
    <mergeCell ref="I474:J474"/>
    <mergeCell ref="M474:N474"/>
    <mergeCell ref="O474:Q474"/>
    <mergeCell ref="T474:U474"/>
    <mergeCell ref="V474:Z474"/>
    <mergeCell ref="D471:E471"/>
    <mergeCell ref="F471:H471"/>
    <mergeCell ref="I471:J471"/>
    <mergeCell ref="M471:N471"/>
    <mergeCell ref="O471:Q471"/>
    <mergeCell ref="T471:U471"/>
    <mergeCell ref="V471:Z471"/>
    <mergeCell ref="D472:E472"/>
    <mergeCell ref="F472:H472"/>
    <mergeCell ref="I472:J472"/>
    <mergeCell ref="M472:N472"/>
    <mergeCell ref="O472:Q472"/>
    <mergeCell ref="T472:U472"/>
    <mergeCell ref="V472:Z472"/>
    <mergeCell ref="D469:E469"/>
    <mergeCell ref="F469:H469"/>
    <mergeCell ref="I469:J469"/>
    <mergeCell ref="M469:N469"/>
    <mergeCell ref="O469:Q469"/>
    <mergeCell ref="T469:U469"/>
    <mergeCell ref="V469:Z469"/>
    <mergeCell ref="D470:E470"/>
    <mergeCell ref="F470:H470"/>
    <mergeCell ref="I470:J470"/>
    <mergeCell ref="M470:N470"/>
    <mergeCell ref="O470:Q470"/>
    <mergeCell ref="T470:U470"/>
    <mergeCell ref="V470:Z470"/>
    <mergeCell ref="D467:E467"/>
    <mergeCell ref="F467:H467"/>
    <mergeCell ref="I467:J467"/>
    <mergeCell ref="M467:N467"/>
    <mergeCell ref="O467:Q467"/>
    <mergeCell ref="T467:U467"/>
    <mergeCell ref="V467:Z467"/>
    <mergeCell ref="D468:E468"/>
    <mergeCell ref="F468:H468"/>
    <mergeCell ref="I468:J468"/>
    <mergeCell ref="M468:N468"/>
    <mergeCell ref="O468:Q468"/>
    <mergeCell ref="T468:U468"/>
    <mergeCell ref="V468:Z468"/>
    <mergeCell ref="D465:E465"/>
    <mergeCell ref="F465:H465"/>
    <mergeCell ref="I465:J465"/>
    <mergeCell ref="M465:N465"/>
    <mergeCell ref="O465:Q465"/>
    <mergeCell ref="T465:U465"/>
    <mergeCell ref="V465:Z465"/>
    <mergeCell ref="D466:E466"/>
    <mergeCell ref="F466:H466"/>
    <mergeCell ref="I466:J466"/>
    <mergeCell ref="M466:N466"/>
    <mergeCell ref="O466:Q466"/>
    <mergeCell ref="T466:U466"/>
    <mergeCell ref="V466:Z466"/>
    <mergeCell ref="V462:Z462"/>
    <mergeCell ref="D463:H463"/>
    <mergeCell ref="I463:J463"/>
    <mergeCell ref="M463:N463"/>
    <mergeCell ref="O463:Q463"/>
    <mergeCell ref="T463:U463"/>
    <mergeCell ref="V463:Z463"/>
    <mergeCell ref="D464:E464"/>
    <mergeCell ref="F464:H464"/>
    <mergeCell ref="I464:J464"/>
    <mergeCell ref="M464:N464"/>
    <mergeCell ref="O464:Q464"/>
    <mergeCell ref="T464:U464"/>
    <mergeCell ref="V464:Z464"/>
    <mergeCell ref="M462:N462"/>
    <mergeCell ref="O462:Q462"/>
    <mergeCell ref="T462:U462"/>
    <mergeCell ref="D455:H455"/>
    <mergeCell ref="A457:Z457"/>
    <mergeCell ref="D454:E454"/>
    <mergeCell ref="F454:H454"/>
    <mergeCell ref="I454:J454"/>
    <mergeCell ref="M454:N454"/>
    <mergeCell ref="O454:Q454"/>
    <mergeCell ref="T454:U454"/>
    <mergeCell ref="V454:Z454"/>
    <mergeCell ref="I455:J455"/>
    <mergeCell ref="M455:N455"/>
    <mergeCell ref="O455:Q455"/>
    <mergeCell ref="T455:U455"/>
    <mergeCell ref="V455:Z455"/>
    <mergeCell ref="D452:E452"/>
    <mergeCell ref="F452:H452"/>
    <mergeCell ref="I452:J452"/>
    <mergeCell ref="M452:N452"/>
    <mergeCell ref="O452:Q452"/>
    <mergeCell ref="T452:U452"/>
    <mergeCell ref="V452:Z452"/>
    <mergeCell ref="D453:E453"/>
    <mergeCell ref="F453:H453"/>
    <mergeCell ref="I453:J453"/>
    <mergeCell ref="D412:E412"/>
    <mergeCell ref="F412:H412"/>
    <mergeCell ref="I412:J412"/>
    <mergeCell ref="M412:N412"/>
    <mergeCell ref="O412:Q412"/>
    <mergeCell ref="T412:U412"/>
    <mergeCell ref="V412:Z412"/>
    <mergeCell ref="D413:H413"/>
    <mergeCell ref="M413:N413"/>
    <mergeCell ref="O413:Q413"/>
    <mergeCell ref="T413:U413"/>
    <mergeCell ref="V413:Z413"/>
    <mergeCell ref="A409:A411"/>
    <mergeCell ref="B409:B411"/>
    <mergeCell ref="C409:C411"/>
    <mergeCell ref="D409:H410"/>
    <mergeCell ref="I409:J409"/>
    <mergeCell ref="M409:Q409"/>
    <mergeCell ref="R409:U409"/>
    <mergeCell ref="V409:Z411"/>
    <mergeCell ref="I410:J410"/>
    <mergeCell ref="M410:Q410"/>
    <mergeCell ref="R410:S410"/>
    <mergeCell ref="T410:U410"/>
    <mergeCell ref="D411:E411"/>
    <mergeCell ref="F411:H411"/>
    <mergeCell ref="I411:J411"/>
    <mergeCell ref="M411:N411"/>
    <mergeCell ref="O411:Q411"/>
    <mergeCell ref="T411:U411"/>
    <mergeCell ref="D405:H405"/>
    <mergeCell ref="I405:J405"/>
    <mergeCell ref="M405:N405"/>
    <mergeCell ref="O405:Q405"/>
    <mergeCell ref="T405:U405"/>
    <mergeCell ref="V405:Z405"/>
    <mergeCell ref="A407:Z407"/>
    <mergeCell ref="A408:I408"/>
    <mergeCell ref="N408:Z408"/>
    <mergeCell ref="D403:E403"/>
    <mergeCell ref="F403:H403"/>
    <mergeCell ref="I403:J403"/>
    <mergeCell ref="M403:N403"/>
    <mergeCell ref="O403:Q403"/>
    <mergeCell ref="T403:U403"/>
    <mergeCell ref="V403:Z403"/>
    <mergeCell ref="D404:E404"/>
    <mergeCell ref="F404:H404"/>
    <mergeCell ref="I404:J404"/>
    <mergeCell ref="M404:N404"/>
    <mergeCell ref="O404:Q404"/>
    <mergeCell ref="T404:U404"/>
    <mergeCell ref="V404:Z404"/>
    <mergeCell ref="D401:E401"/>
    <mergeCell ref="F401:H401"/>
    <mergeCell ref="I401:J401"/>
    <mergeCell ref="M401:N401"/>
    <mergeCell ref="O401:Q401"/>
    <mergeCell ref="T401:U401"/>
    <mergeCell ref="V401:Z401"/>
    <mergeCell ref="D402:E402"/>
    <mergeCell ref="F402:H402"/>
    <mergeCell ref="I402:J402"/>
    <mergeCell ref="M402:N402"/>
    <mergeCell ref="O402:Q402"/>
    <mergeCell ref="T402:U402"/>
    <mergeCell ref="V402:Z402"/>
    <mergeCell ref="D399:E399"/>
    <mergeCell ref="F399:H399"/>
    <mergeCell ref="I399:J399"/>
    <mergeCell ref="M399:N399"/>
    <mergeCell ref="O399:Q399"/>
    <mergeCell ref="T399:U399"/>
    <mergeCell ref="V399:Z399"/>
    <mergeCell ref="D400:E400"/>
    <mergeCell ref="F400:H400"/>
    <mergeCell ref="I400:J400"/>
    <mergeCell ref="M400:N400"/>
    <mergeCell ref="O400:Q400"/>
    <mergeCell ref="T400:U400"/>
    <mergeCell ref="V400:Z400"/>
    <mergeCell ref="D397:E397"/>
    <mergeCell ref="F397:H397"/>
    <mergeCell ref="I397:J397"/>
    <mergeCell ref="M397:N397"/>
    <mergeCell ref="O397:Q397"/>
    <mergeCell ref="T397:U397"/>
    <mergeCell ref="V397:Z397"/>
    <mergeCell ref="D398:E398"/>
    <mergeCell ref="F398:H398"/>
    <mergeCell ref="I398:J398"/>
    <mergeCell ref="M398:N398"/>
    <mergeCell ref="O398:Q398"/>
    <mergeCell ref="T398:U398"/>
    <mergeCell ref="V398:Z398"/>
    <mergeCell ref="M395:N395"/>
    <mergeCell ref="O395:Q395"/>
    <mergeCell ref="T395:U395"/>
    <mergeCell ref="V395:Z395"/>
    <mergeCell ref="D396:E396"/>
    <mergeCell ref="F396:H396"/>
    <mergeCell ref="I396:J396"/>
    <mergeCell ref="M396:N396"/>
    <mergeCell ref="O396:Q396"/>
    <mergeCell ref="T396:U396"/>
    <mergeCell ref="V396:Z396"/>
    <mergeCell ref="D395:E395"/>
    <mergeCell ref="F395:H395"/>
    <mergeCell ref="I395:J395"/>
    <mergeCell ref="D393:E393"/>
    <mergeCell ref="F393:H393"/>
    <mergeCell ref="I393:J393"/>
    <mergeCell ref="M393:N393"/>
    <mergeCell ref="O393:Q393"/>
    <mergeCell ref="T393:U393"/>
    <mergeCell ref="V393:Z393"/>
    <mergeCell ref="D394:E394"/>
    <mergeCell ref="F394:H394"/>
    <mergeCell ref="I394:J394"/>
    <mergeCell ref="M394:N394"/>
    <mergeCell ref="O394:Q394"/>
    <mergeCell ref="T394:U394"/>
    <mergeCell ref="V394:Z394"/>
    <mergeCell ref="V348:Z348"/>
    <mergeCell ref="D350:E350"/>
    <mergeCell ref="F350:H350"/>
    <mergeCell ref="D355:H355"/>
    <mergeCell ref="A357:Z357"/>
    <mergeCell ref="A358:I358"/>
    <mergeCell ref="N358:Z358"/>
    <mergeCell ref="A359:A361"/>
    <mergeCell ref="B359:B361"/>
    <mergeCell ref="C359:C361"/>
    <mergeCell ref="D359:H360"/>
    <mergeCell ref="M359:Q359"/>
    <mergeCell ref="R359:U359"/>
    <mergeCell ref="V359:Z361"/>
    <mergeCell ref="M360:Q360"/>
    <mergeCell ref="R360:S360"/>
    <mergeCell ref="D391:E391"/>
    <mergeCell ref="F391:H391"/>
    <mergeCell ref="D346:E346"/>
    <mergeCell ref="F346:H346"/>
    <mergeCell ref="M346:N346"/>
    <mergeCell ref="O346:Q346"/>
    <mergeCell ref="T346:U346"/>
    <mergeCell ref="V346:Z346"/>
    <mergeCell ref="D347:E347"/>
    <mergeCell ref="F347:H347"/>
    <mergeCell ref="M347:N347"/>
    <mergeCell ref="O347:Q347"/>
    <mergeCell ref="V347:Z347"/>
    <mergeCell ref="D344:E344"/>
    <mergeCell ref="F344:H344"/>
    <mergeCell ref="I344:J344"/>
    <mergeCell ref="M344:N344"/>
    <mergeCell ref="O344:Q344"/>
    <mergeCell ref="T344:U344"/>
    <mergeCell ref="V344:Z344"/>
    <mergeCell ref="D345:E345"/>
    <mergeCell ref="F345:H345"/>
    <mergeCell ref="I345:J345"/>
    <mergeCell ref="M345:N345"/>
    <mergeCell ref="O345:Q345"/>
    <mergeCell ref="T345:U345"/>
    <mergeCell ref="V345:Z345"/>
    <mergeCell ref="I346:J346"/>
    <mergeCell ref="I347:J347"/>
    <mergeCell ref="T347:U347"/>
    <mergeCell ref="D342:E342"/>
    <mergeCell ref="F342:H342"/>
    <mergeCell ref="I342:J342"/>
    <mergeCell ref="M342:N342"/>
    <mergeCell ref="O342:Q342"/>
    <mergeCell ref="T342:U342"/>
    <mergeCell ref="V342:Z342"/>
    <mergeCell ref="D343:E343"/>
    <mergeCell ref="F343:H343"/>
    <mergeCell ref="I343:J343"/>
    <mergeCell ref="M343:N343"/>
    <mergeCell ref="O343:Q343"/>
    <mergeCell ref="T343:U343"/>
    <mergeCell ref="V343:Z343"/>
    <mergeCell ref="D340:E340"/>
    <mergeCell ref="F340:H340"/>
    <mergeCell ref="I340:J340"/>
    <mergeCell ref="M340:N340"/>
    <mergeCell ref="O340:Q340"/>
    <mergeCell ref="T340:U340"/>
    <mergeCell ref="V340:Z340"/>
    <mergeCell ref="D341:E341"/>
    <mergeCell ref="F341:H341"/>
    <mergeCell ref="I341:J341"/>
    <mergeCell ref="M341:N341"/>
    <mergeCell ref="O341:Q341"/>
    <mergeCell ref="T341:U341"/>
    <mergeCell ref="V341:Z341"/>
    <mergeCell ref="D338:E338"/>
    <mergeCell ref="F338:H338"/>
    <mergeCell ref="I338:J338"/>
    <mergeCell ref="M338:N338"/>
    <mergeCell ref="O338:Q338"/>
    <mergeCell ref="T338:U338"/>
    <mergeCell ref="V338:Z338"/>
    <mergeCell ref="D339:E339"/>
    <mergeCell ref="F339:H339"/>
    <mergeCell ref="I339:J339"/>
    <mergeCell ref="M339:N339"/>
    <mergeCell ref="O339:Q339"/>
    <mergeCell ref="T339:U339"/>
    <mergeCell ref="V339:Z339"/>
    <mergeCell ref="D336:E336"/>
    <mergeCell ref="F336:H336"/>
    <mergeCell ref="I336:J336"/>
    <mergeCell ref="M336:N336"/>
    <mergeCell ref="O336:Q336"/>
    <mergeCell ref="T336:U336"/>
    <mergeCell ref="V336:Z336"/>
    <mergeCell ref="D337:E337"/>
    <mergeCell ref="F337:H337"/>
    <mergeCell ref="I337:J337"/>
    <mergeCell ref="M337:N337"/>
    <mergeCell ref="O337:Q337"/>
    <mergeCell ref="T337:U337"/>
    <mergeCell ref="V337:Z337"/>
    <mergeCell ref="D334:E334"/>
    <mergeCell ref="F334:H334"/>
    <mergeCell ref="I334:J334"/>
    <mergeCell ref="M334:N334"/>
    <mergeCell ref="O334:Q334"/>
    <mergeCell ref="T334:U334"/>
    <mergeCell ref="V334:Z334"/>
    <mergeCell ref="D335:E335"/>
    <mergeCell ref="F335:H335"/>
    <mergeCell ref="I335:J335"/>
    <mergeCell ref="M335:N335"/>
    <mergeCell ref="O335:Q335"/>
    <mergeCell ref="T335:U335"/>
    <mergeCell ref="V335:Z335"/>
    <mergeCell ref="D332:E332"/>
    <mergeCell ref="F332:H332"/>
    <mergeCell ref="I332:J332"/>
    <mergeCell ref="M332:N332"/>
    <mergeCell ref="O332:Q332"/>
    <mergeCell ref="T332:U332"/>
    <mergeCell ref="V332:Z332"/>
    <mergeCell ref="D333:E333"/>
    <mergeCell ref="F333:H333"/>
    <mergeCell ref="I333:J333"/>
    <mergeCell ref="M333:N333"/>
    <mergeCell ref="O333:Q333"/>
    <mergeCell ref="T333:U333"/>
    <mergeCell ref="V333:Z333"/>
    <mergeCell ref="I330:J330"/>
    <mergeCell ref="M330:N330"/>
    <mergeCell ref="O330:Q330"/>
    <mergeCell ref="T330:U330"/>
    <mergeCell ref="V330:Z330"/>
    <mergeCell ref="D331:E331"/>
    <mergeCell ref="F331:H331"/>
    <mergeCell ref="I331:J331"/>
    <mergeCell ref="M331:N331"/>
    <mergeCell ref="O331:Q331"/>
    <mergeCell ref="T331:U331"/>
    <mergeCell ref="V331:Z331"/>
    <mergeCell ref="M328:N328"/>
    <mergeCell ref="O328:Q328"/>
    <mergeCell ref="T328:U328"/>
    <mergeCell ref="V328:Z328"/>
    <mergeCell ref="D329:E329"/>
    <mergeCell ref="F329:H329"/>
    <mergeCell ref="I329:J329"/>
    <mergeCell ref="M329:N329"/>
    <mergeCell ref="O329:Q329"/>
    <mergeCell ref="T329:U329"/>
    <mergeCell ref="V329:Z329"/>
    <mergeCell ref="V275:Z275"/>
    <mergeCell ref="D276:E276"/>
    <mergeCell ref="F276:H276"/>
    <mergeCell ref="I276:J276"/>
    <mergeCell ref="M276:N276"/>
    <mergeCell ref="O276:Q276"/>
    <mergeCell ref="T276:U276"/>
    <mergeCell ref="V276:Z276"/>
    <mergeCell ref="D273:E273"/>
    <mergeCell ref="F273:H273"/>
    <mergeCell ref="I273:J273"/>
    <mergeCell ref="M273:N273"/>
    <mergeCell ref="O273:Q273"/>
    <mergeCell ref="D326:E326"/>
    <mergeCell ref="F326:H326"/>
    <mergeCell ref="I326:J326"/>
    <mergeCell ref="M326:N326"/>
    <mergeCell ref="O326:Q326"/>
    <mergeCell ref="T326:U326"/>
    <mergeCell ref="V326:Z326"/>
    <mergeCell ref="D309:H310"/>
    <mergeCell ref="M309:Q309"/>
    <mergeCell ref="R309:U309"/>
    <mergeCell ref="V309:Z311"/>
    <mergeCell ref="M310:Q310"/>
    <mergeCell ref="R310:S310"/>
    <mergeCell ref="D322:E322"/>
    <mergeCell ref="F322:H322"/>
    <mergeCell ref="I322:J322"/>
    <mergeCell ref="M322:N322"/>
    <mergeCell ref="O322:Q322"/>
    <mergeCell ref="T322:U322"/>
    <mergeCell ref="A258:I258"/>
    <mergeCell ref="N258:Z258"/>
    <mergeCell ref="A259:A261"/>
    <mergeCell ref="B259:B261"/>
    <mergeCell ref="C259:C261"/>
    <mergeCell ref="D259:H260"/>
    <mergeCell ref="I259:J259"/>
    <mergeCell ref="M259:Q259"/>
    <mergeCell ref="R259:U259"/>
    <mergeCell ref="V259:Z261"/>
    <mergeCell ref="I260:J260"/>
    <mergeCell ref="M260:Q260"/>
    <mergeCell ref="R260:S260"/>
    <mergeCell ref="T260:U260"/>
    <mergeCell ref="D261:E261"/>
    <mergeCell ref="F261:H261"/>
    <mergeCell ref="I261:J261"/>
    <mergeCell ref="M261:N261"/>
    <mergeCell ref="O261:Q261"/>
    <mergeCell ref="T261:U261"/>
    <mergeCell ref="D275:E275"/>
    <mergeCell ref="F275:H275"/>
    <mergeCell ref="I275:J275"/>
    <mergeCell ref="M275:N275"/>
    <mergeCell ref="O275:Q275"/>
    <mergeCell ref="T275:U275"/>
    <mergeCell ref="F262:H262"/>
    <mergeCell ref="M262:N262"/>
    <mergeCell ref="O262:Q262"/>
    <mergeCell ref="T262:U262"/>
    <mergeCell ref="V262:Z262"/>
    <mergeCell ref="D263:H263"/>
    <mergeCell ref="M263:N263"/>
    <mergeCell ref="O263:Q263"/>
    <mergeCell ref="V263:Z263"/>
    <mergeCell ref="V281:Z281"/>
    <mergeCell ref="D283:E283"/>
    <mergeCell ref="F283:H283"/>
    <mergeCell ref="D281:E281"/>
    <mergeCell ref="F281:H281"/>
    <mergeCell ref="I281:J281"/>
    <mergeCell ref="M281:N281"/>
    <mergeCell ref="O281:Q281"/>
    <mergeCell ref="T281:U281"/>
    <mergeCell ref="V264:Z264"/>
    <mergeCell ref="F265:H265"/>
    <mergeCell ref="I265:J265"/>
    <mergeCell ref="M265:N265"/>
    <mergeCell ref="D266:E266"/>
    <mergeCell ref="F266:H266"/>
    <mergeCell ref="I279:J279"/>
    <mergeCell ref="I280:J280"/>
    <mergeCell ref="D279:E279"/>
    <mergeCell ref="F279:H279"/>
    <mergeCell ref="M279:N279"/>
    <mergeCell ref="O279:Q279"/>
    <mergeCell ref="T279:U279"/>
    <mergeCell ref="V279:Z279"/>
    <mergeCell ref="D280:E280"/>
    <mergeCell ref="F280:H280"/>
    <mergeCell ref="M280:N280"/>
    <mergeCell ref="O280:Q280"/>
    <mergeCell ref="V280:Z280"/>
    <mergeCell ref="D277:E277"/>
    <mergeCell ref="F277:H277"/>
    <mergeCell ref="I277:J277"/>
    <mergeCell ref="M277:N277"/>
    <mergeCell ref="O277:Q277"/>
    <mergeCell ref="T277:U277"/>
    <mergeCell ref="V277:Z277"/>
    <mergeCell ref="D278:E278"/>
    <mergeCell ref="F278:H278"/>
    <mergeCell ref="I278:J278"/>
    <mergeCell ref="M278:N278"/>
    <mergeCell ref="O278:Q278"/>
    <mergeCell ref="T278:U278"/>
    <mergeCell ref="V278:Z278"/>
    <mergeCell ref="T280:U280"/>
    <mergeCell ref="T273:U273"/>
    <mergeCell ref="V273:Z273"/>
    <mergeCell ref="D274:E274"/>
    <mergeCell ref="F274:H274"/>
    <mergeCell ref="I274:J274"/>
    <mergeCell ref="M274:N274"/>
    <mergeCell ref="O274:Q274"/>
    <mergeCell ref="T274:U274"/>
    <mergeCell ref="V274:Z274"/>
    <mergeCell ref="D271:E271"/>
    <mergeCell ref="F271:H271"/>
    <mergeCell ref="I271:J271"/>
    <mergeCell ref="M271:N271"/>
    <mergeCell ref="O271:Q271"/>
    <mergeCell ref="T271:U271"/>
    <mergeCell ref="V271:Z271"/>
    <mergeCell ref="D272:E272"/>
    <mergeCell ref="F272:H272"/>
    <mergeCell ref="I272:J272"/>
    <mergeCell ref="M272:N272"/>
    <mergeCell ref="O272:Q272"/>
    <mergeCell ref="T272:U272"/>
    <mergeCell ref="V272:Z272"/>
    <mergeCell ref="D270:E270"/>
    <mergeCell ref="F270:H270"/>
    <mergeCell ref="I270:J270"/>
    <mergeCell ref="M270:N270"/>
    <mergeCell ref="O270:Q270"/>
    <mergeCell ref="T270:U270"/>
    <mergeCell ref="V270:Z270"/>
    <mergeCell ref="D267:E267"/>
    <mergeCell ref="F267:H267"/>
    <mergeCell ref="I267:J267"/>
    <mergeCell ref="M267:N267"/>
    <mergeCell ref="O267:Q267"/>
    <mergeCell ref="T267:U267"/>
    <mergeCell ref="V267:Z267"/>
    <mergeCell ref="D268:E268"/>
    <mergeCell ref="F268:H268"/>
    <mergeCell ref="I268:J268"/>
    <mergeCell ref="M268:N268"/>
    <mergeCell ref="O268:Q268"/>
    <mergeCell ref="T268:U268"/>
    <mergeCell ref="V268:Z268"/>
    <mergeCell ref="T266:U266"/>
    <mergeCell ref="V266:Z266"/>
    <mergeCell ref="I262:J262"/>
    <mergeCell ref="I263:J263"/>
    <mergeCell ref="T263:U263"/>
    <mergeCell ref="D264:E264"/>
    <mergeCell ref="F264:H264"/>
    <mergeCell ref="I264:J264"/>
    <mergeCell ref="M264:N264"/>
    <mergeCell ref="O264:Q264"/>
    <mergeCell ref="T264:U264"/>
    <mergeCell ref="D265:E265"/>
    <mergeCell ref="D269:E269"/>
    <mergeCell ref="F269:H269"/>
    <mergeCell ref="I269:J269"/>
    <mergeCell ref="M269:N269"/>
    <mergeCell ref="O269:Q269"/>
    <mergeCell ref="T269:U269"/>
    <mergeCell ref="V269:Z269"/>
    <mergeCell ref="D262:E262"/>
    <mergeCell ref="V554:Z554"/>
    <mergeCell ref="I555:J555"/>
    <mergeCell ref="M555:N555"/>
    <mergeCell ref="O555:Q555"/>
    <mergeCell ref="T555:U555"/>
    <mergeCell ref="V555:Z555"/>
    <mergeCell ref="D552:E552"/>
    <mergeCell ref="F552:H552"/>
    <mergeCell ref="I552:J552"/>
    <mergeCell ref="M552:N552"/>
    <mergeCell ref="O552:Q552"/>
    <mergeCell ref="T552:U552"/>
    <mergeCell ref="V552:Z552"/>
    <mergeCell ref="D553:E553"/>
    <mergeCell ref="F553:H553"/>
    <mergeCell ref="I553:J553"/>
    <mergeCell ref="M553:N553"/>
    <mergeCell ref="O553:Q553"/>
    <mergeCell ref="T553:U553"/>
    <mergeCell ref="V553:Z553"/>
    <mergeCell ref="D555:H555"/>
    <mergeCell ref="D550:E550"/>
    <mergeCell ref="F550:H550"/>
    <mergeCell ref="I550:J550"/>
    <mergeCell ref="M550:N550"/>
    <mergeCell ref="O550:Q550"/>
    <mergeCell ref="T550:U550"/>
    <mergeCell ref="V550:Z550"/>
    <mergeCell ref="I551:J551"/>
    <mergeCell ref="M551:N551"/>
    <mergeCell ref="O551:Q551"/>
    <mergeCell ref="T551:U551"/>
    <mergeCell ref="V551:Z551"/>
    <mergeCell ref="I547:J547"/>
    <mergeCell ref="I548:J548"/>
    <mergeCell ref="T548:U548"/>
    <mergeCell ref="D549:E549"/>
    <mergeCell ref="F549:H549"/>
    <mergeCell ref="I549:J549"/>
    <mergeCell ref="M549:N549"/>
    <mergeCell ref="O549:Q549"/>
    <mergeCell ref="T549:U549"/>
    <mergeCell ref="V549:Z549"/>
    <mergeCell ref="D551:E551"/>
    <mergeCell ref="F551:H551"/>
    <mergeCell ref="O526:Q526"/>
    <mergeCell ref="T526:U526"/>
    <mergeCell ref="V526:Z526"/>
    <mergeCell ref="D526:E526"/>
    <mergeCell ref="F526:H526"/>
    <mergeCell ref="D523:E523"/>
    <mergeCell ref="F523:H523"/>
    <mergeCell ref="I523:J523"/>
    <mergeCell ref="M523:N523"/>
    <mergeCell ref="O523:Q523"/>
    <mergeCell ref="T523:U523"/>
    <mergeCell ref="V523:Z523"/>
    <mergeCell ref="D524:E524"/>
    <mergeCell ref="F524:H524"/>
    <mergeCell ref="I524:J524"/>
    <mergeCell ref="M524:N524"/>
    <mergeCell ref="O524:Q524"/>
    <mergeCell ref="T524:U524"/>
    <mergeCell ref="V524:Z524"/>
    <mergeCell ref="D521:E521"/>
    <mergeCell ref="F521:H521"/>
    <mergeCell ref="I521:J521"/>
    <mergeCell ref="M521:N521"/>
    <mergeCell ref="O521:Q521"/>
    <mergeCell ref="T521:U521"/>
    <mergeCell ref="V521:Z521"/>
    <mergeCell ref="D522:E522"/>
    <mergeCell ref="F522:H522"/>
    <mergeCell ref="I522:J522"/>
    <mergeCell ref="M522:N522"/>
    <mergeCell ref="O522:Q522"/>
    <mergeCell ref="T522:U522"/>
    <mergeCell ref="V522:Z522"/>
    <mergeCell ref="D519:E519"/>
    <mergeCell ref="F519:H519"/>
    <mergeCell ref="I519:J519"/>
    <mergeCell ref="M519:N519"/>
    <mergeCell ref="O519:Q519"/>
    <mergeCell ref="T519:U519"/>
    <mergeCell ref="V519:Z519"/>
    <mergeCell ref="D520:E520"/>
    <mergeCell ref="F520:H520"/>
    <mergeCell ref="I520:J520"/>
    <mergeCell ref="M520:N520"/>
    <mergeCell ref="O520:Q520"/>
    <mergeCell ref="T520:U520"/>
    <mergeCell ref="V520:Z520"/>
    <mergeCell ref="D517:E517"/>
    <mergeCell ref="F517:H517"/>
    <mergeCell ref="I517:J517"/>
    <mergeCell ref="M517:N517"/>
    <mergeCell ref="O517:Q517"/>
    <mergeCell ref="T517:U517"/>
    <mergeCell ref="V517:Z517"/>
    <mergeCell ref="D518:E518"/>
    <mergeCell ref="F518:H518"/>
    <mergeCell ref="I518:J518"/>
    <mergeCell ref="M518:N518"/>
    <mergeCell ref="O518:Q518"/>
    <mergeCell ref="T518:U518"/>
    <mergeCell ref="V518:Z518"/>
    <mergeCell ref="D515:E515"/>
    <mergeCell ref="F515:H515"/>
    <mergeCell ref="I515:J515"/>
    <mergeCell ref="M515:N515"/>
    <mergeCell ref="O515:Q515"/>
    <mergeCell ref="T515:U515"/>
    <mergeCell ref="V515:Z515"/>
    <mergeCell ref="D516:E516"/>
    <mergeCell ref="F516:H516"/>
    <mergeCell ref="I516:J516"/>
    <mergeCell ref="M516:N516"/>
    <mergeCell ref="O516:Q516"/>
    <mergeCell ref="T516:U516"/>
    <mergeCell ref="V516:Z516"/>
    <mergeCell ref="I513:J513"/>
    <mergeCell ref="M513:N513"/>
    <mergeCell ref="O513:Q513"/>
    <mergeCell ref="T513:U513"/>
    <mergeCell ref="V513:Z513"/>
    <mergeCell ref="D514:E514"/>
    <mergeCell ref="F514:H514"/>
    <mergeCell ref="I514:J514"/>
    <mergeCell ref="M514:N514"/>
    <mergeCell ref="O514:Q514"/>
    <mergeCell ref="T514:U514"/>
    <mergeCell ref="V514:Z514"/>
    <mergeCell ref="D513:H513"/>
    <mergeCell ref="D511:E511"/>
    <mergeCell ref="F511:H511"/>
    <mergeCell ref="I511:J511"/>
    <mergeCell ref="M511:N511"/>
    <mergeCell ref="O511:Q511"/>
    <mergeCell ref="T511:U511"/>
    <mergeCell ref="D512:E512"/>
    <mergeCell ref="F512:H512"/>
    <mergeCell ref="I512:J512"/>
    <mergeCell ref="M512:N512"/>
    <mergeCell ref="O512:Q512"/>
    <mergeCell ref="T512:U512"/>
    <mergeCell ref="V512:Z512"/>
    <mergeCell ref="I509:J509"/>
    <mergeCell ref="I510:J510"/>
    <mergeCell ref="T510:U510"/>
    <mergeCell ref="A507:Z507"/>
    <mergeCell ref="A508:I508"/>
    <mergeCell ref="N508:Z508"/>
    <mergeCell ref="I505:J505"/>
    <mergeCell ref="M505:N505"/>
    <mergeCell ref="O505:Q505"/>
    <mergeCell ref="T505:U505"/>
    <mergeCell ref="V505:Z505"/>
    <mergeCell ref="D503:E503"/>
    <mergeCell ref="F503:H503"/>
    <mergeCell ref="I503:J503"/>
    <mergeCell ref="M503:N503"/>
    <mergeCell ref="O503:Q503"/>
    <mergeCell ref="T503:U503"/>
    <mergeCell ref="V503:Z503"/>
    <mergeCell ref="D504:E504"/>
    <mergeCell ref="F504:H504"/>
    <mergeCell ref="I504:J504"/>
    <mergeCell ref="M504:N504"/>
    <mergeCell ref="O504:Q504"/>
    <mergeCell ref="T504:U504"/>
    <mergeCell ref="V504:Z504"/>
    <mergeCell ref="M502:N502"/>
    <mergeCell ref="O502:Q502"/>
    <mergeCell ref="T502:U502"/>
    <mergeCell ref="V502:Z502"/>
    <mergeCell ref="D499:E499"/>
    <mergeCell ref="F499:H499"/>
    <mergeCell ref="I499:J499"/>
    <mergeCell ref="M499:N499"/>
    <mergeCell ref="O499:Q499"/>
    <mergeCell ref="T499:U499"/>
    <mergeCell ref="V499:Z499"/>
    <mergeCell ref="D500:E500"/>
    <mergeCell ref="F500:H500"/>
    <mergeCell ref="I500:J500"/>
    <mergeCell ref="M500:N500"/>
    <mergeCell ref="O500:Q500"/>
    <mergeCell ref="T500:U500"/>
    <mergeCell ref="V500:Z500"/>
    <mergeCell ref="D497:E497"/>
    <mergeCell ref="F497:H497"/>
    <mergeCell ref="I497:J497"/>
    <mergeCell ref="M497:N497"/>
    <mergeCell ref="O497:Q497"/>
    <mergeCell ref="T497:U497"/>
    <mergeCell ref="V497:Z497"/>
    <mergeCell ref="D498:E498"/>
    <mergeCell ref="F498:H498"/>
    <mergeCell ref="I498:J498"/>
    <mergeCell ref="M498:N498"/>
    <mergeCell ref="O498:Q498"/>
    <mergeCell ref="T498:U498"/>
    <mergeCell ref="V498:Z498"/>
    <mergeCell ref="D495:E495"/>
    <mergeCell ref="F495:H495"/>
    <mergeCell ref="I495:J495"/>
    <mergeCell ref="M495:N495"/>
    <mergeCell ref="O495:Q495"/>
    <mergeCell ref="T495:U495"/>
    <mergeCell ref="V495:Z495"/>
    <mergeCell ref="D496:E496"/>
    <mergeCell ref="F496:H496"/>
    <mergeCell ref="I496:J496"/>
    <mergeCell ref="M496:N496"/>
    <mergeCell ref="O496:Q496"/>
    <mergeCell ref="T496:U496"/>
    <mergeCell ref="V496:Z496"/>
    <mergeCell ref="D493:E493"/>
    <mergeCell ref="F493:H493"/>
    <mergeCell ref="I493:J493"/>
    <mergeCell ref="M493:N493"/>
    <mergeCell ref="O493:Q493"/>
    <mergeCell ref="T493:U493"/>
    <mergeCell ref="V493:Z493"/>
    <mergeCell ref="D494:E494"/>
    <mergeCell ref="F494:H494"/>
    <mergeCell ref="I494:J494"/>
    <mergeCell ref="M494:N494"/>
    <mergeCell ref="O494:Q494"/>
    <mergeCell ref="T494:U494"/>
    <mergeCell ref="V494:Z494"/>
    <mergeCell ref="D491:E491"/>
    <mergeCell ref="F491:H491"/>
    <mergeCell ref="I491:J491"/>
    <mergeCell ref="M491:N491"/>
    <mergeCell ref="O491:Q491"/>
    <mergeCell ref="T491:U491"/>
    <mergeCell ref="V491:Z491"/>
    <mergeCell ref="D492:E492"/>
    <mergeCell ref="F492:H492"/>
    <mergeCell ref="I492:J492"/>
    <mergeCell ref="M492:N492"/>
    <mergeCell ref="O492:Q492"/>
    <mergeCell ref="T492:U492"/>
    <mergeCell ref="V492:Z492"/>
    <mergeCell ref="D489:E489"/>
    <mergeCell ref="F489:H489"/>
    <mergeCell ref="I489:J489"/>
    <mergeCell ref="M489:N489"/>
    <mergeCell ref="O489:Q489"/>
    <mergeCell ref="T489:U489"/>
    <mergeCell ref="V489:Z489"/>
    <mergeCell ref="D490:E490"/>
    <mergeCell ref="F490:H490"/>
    <mergeCell ref="I490:J490"/>
    <mergeCell ref="M490:N490"/>
    <mergeCell ref="O490:Q490"/>
    <mergeCell ref="T490:U490"/>
    <mergeCell ref="V490:Z490"/>
    <mergeCell ref="D487:E487"/>
    <mergeCell ref="F487:H487"/>
    <mergeCell ref="I487:J487"/>
    <mergeCell ref="M487:N487"/>
    <mergeCell ref="O487:Q487"/>
    <mergeCell ref="T487:U487"/>
    <mergeCell ref="V487:Z487"/>
    <mergeCell ref="D488:E488"/>
    <mergeCell ref="F488:H488"/>
    <mergeCell ref="I488:J488"/>
    <mergeCell ref="M488:N488"/>
    <mergeCell ref="O488:Q488"/>
    <mergeCell ref="T488:U488"/>
    <mergeCell ref="V488:Z488"/>
    <mergeCell ref="D485:E485"/>
    <mergeCell ref="F485:H485"/>
    <mergeCell ref="I485:J485"/>
    <mergeCell ref="M485:N485"/>
    <mergeCell ref="O485:Q485"/>
    <mergeCell ref="T485:U485"/>
    <mergeCell ref="V485:Z485"/>
    <mergeCell ref="D486:E486"/>
    <mergeCell ref="F486:H486"/>
    <mergeCell ref="I486:J486"/>
    <mergeCell ref="M486:N486"/>
    <mergeCell ref="O486:Q486"/>
    <mergeCell ref="T486:U486"/>
    <mergeCell ref="V486:Z486"/>
    <mergeCell ref="D483:E483"/>
    <mergeCell ref="F483:H483"/>
    <mergeCell ref="I483:J483"/>
    <mergeCell ref="M483:N483"/>
    <mergeCell ref="O483:Q483"/>
    <mergeCell ref="T483:U483"/>
    <mergeCell ref="V483:Z483"/>
    <mergeCell ref="I484:J484"/>
    <mergeCell ref="M484:N484"/>
    <mergeCell ref="O484:Q484"/>
    <mergeCell ref="T484:U484"/>
    <mergeCell ref="V484:Z484"/>
    <mergeCell ref="I480:J480"/>
    <mergeCell ref="I481:J481"/>
    <mergeCell ref="T481:U481"/>
    <mergeCell ref="D482:E482"/>
    <mergeCell ref="F482:H482"/>
    <mergeCell ref="I482:J482"/>
    <mergeCell ref="M482:N482"/>
    <mergeCell ref="O482:Q482"/>
    <mergeCell ref="T482:U482"/>
    <mergeCell ref="A459:A461"/>
    <mergeCell ref="B459:B461"/>
    <mergeCell ref="C459:C461"/>
    <mergeCell ref="I459:J459"/>
    <mergeCell ref="A458:I458"/>
    <mergeCell ref="N458:Z458"/>
    <mergeCell ref="D459:H460"/>
    <mergeCell ref="M459:Q459"/>
    <mergeCell ref="R459:U459"/>
    <mergeCell ref="V459:Z461"/>
    <mergeCell ref="I460:J460"/>
    <mergeCell ref="M460:Q460"/>
    <mergeCell ref="R460:S460"/>
    <mergeCell ref="T460:U460"/>
    <mergeCell ref="D461:E461"/>
    <mergeCell ref="F461:H461"/>
    <mergeCell ref="I461:J461"/>
    <mergeCell ref="M461:N461"/>
    <mergeCell ref="O461:Q461"/>
    <mergeCell ref="T461:U461"/>
    <mergeCell ref="D462:E462"/>
    <mergeCell ref="F462:H462"/>
    <mergeCell ref="I462:J462"/>
    <mergeCell ref="M453:N453"/>
    <mergeCell ref="O453:Q453"/>
    <mergeCell ref="T453:U453"/>
    <mergeCell ref="V453:Z453"/>
    <mergeCell ref="D450:E450"/>
    <mergeCell ref="F450:H450"/>
    <mergeCell ref="I450:J450"/>
    <mergeCell ref="M450:N450"/>
    <mergeCell ref="O450:Q450"/>
    <mergeCell ref="T450:U450"/>
    <mergeCell ref="V450:Z450"/>
    <mergeCell ref="D451:E451"/>
    <mergeCell ref="F451:H451"/>
    <mergeCell ref="I451:J451"/>
    <mergeCell ref="M451:N451"/>
    <mergeCell ref="O451:Q451"/>
    <mergeCell ref="T451:U451"/>
    <mergeCell ref="V451:Z451"/>
    <mergeCell ref="D448:E448"/>
    <mergeCell ref="F448:H448"/>
    <mergeCell ref="I448:J448"/>
    <mergeCell ref="M448:N448"/>
    <mergeCell ref="O448:Q448"/>
    <mergeCell ref="T448:U448"/>
    <mergeCell ref="V448:Z448"/>
    <mergeCell ref="D449:E449"/>
    <mergeCell ref="F449:H449"/>
    <mergeCell ref="I449:J449"/>
    <mergeCell ref="M449:N449"/>
    <mergeCell ref="O449:Q449"/>
    <mergeCell ref="T449:U449"/>
    <mergeCell ref="V449:Z449"/>
    <mergeCell ref="D446:E446"/>
    <mergeCell ref="F446:H446"/>
    <mergeCell ref="I446:J446"/>
    <mergeCell ref="M446:N446"/>
    <mergeCell ref="O446:Q446"/>
    <mergeCell ref="T446:U446"/>
    <mergeCell ref="V446:Z446"/>
    <mergeCell ref="D447:E447"/>
    <mergeCell ref="F447:H447"/>
    <mergeCell ref="I447:J447"/>
    <mergeCell ref="M447:N447"/>
    <mergeCell ref="O447:Q447"/>
    <mergeCell ref="T447:U447"/>
    <mergeCell ref="V447:Z447"/>
    <mergeCell ref="D444:E444"/>
    <mergeCell ref="F444:H444"/>
    <mergeCell ref="I444:J444"/>
    <mergeCell ref="M444:N444"/>
    <mergeCell ref="O444:Q444"/>
    <mergeCell ref="T444:U444"/>
    <mergeCell ref="V444:Z444"/>
    <mergeCell ref="D445:E445"/>
    <mergeCell ref="F445:H445"/>
    <mergeCell ref="I445:J445"/>
    <mergeCell ref="M445:N445"/>
    <mergeCell ref="O445:Q445"/>
    <mergeCell ref="T445:U445"/>
    <mergeCell ref="V445:Z445"/>
    <mergeCell ref="D442:E442"/>
    <mergeCell ref="F442:H442"/>
    <mergeCell ref="I442:J442"/>
    <mergeCell ref="M442:N442"/>
    <mergeCell ref="O442:Q442"/>
    <mergeCell ref="T442:U442"/>
    <mergeCell ref="V442:Z442"/>
    <mergeCell ref="D443:E443"/>
    <mergeCell ref="F443:H443"/>
    <mergeCell ref="I443:J443"/>
    <mergeCell ref="M443:N443"/>
    <mergeCell ref="O443:Q443"/>
    <mergeCell ref="T443:U443"/>
    <mergeCell ref="V443:Z443"/>
    <mergeCell ref="D440:E440"/>
    <mergeCell ref="F440:H440"/>
    <mergeCell ref="I440:J440"/>
    <mergeCell ref="M440:N440"/>
    <mergeCell ref="O440:Q440"/>
    <mergeCell ref="T440:U440"/>
    <mergeCell ref="V440:Z440"/>
    <mergeCell ref="D441:E441"/>
    <mergeCell ref="F441:H441"/>
    <mergeCell ref="I441:J441"/>
    <mergeCell ref="M441:N441"/>
    <mergeCell ref="O441:Q441"/>
    <mergeCell ref="T441:U441"/>
    <mergeCell ref="V441:Z441"/>
    <mergeCell ref="D438:E438"/>
    <mergeCell ref="F438:H438"/>
    <mergeCell ref="I438:J438"/>
    <mergeCell ref="M438:N438"/>
    <mergeCell ref="O438:Q438"/>
    <mergeCell ref="T438:U438"/>
    <mergeCell ref="V438:Z438"/>
    <mergeCell ref="D439:E439"/>
    <mergeCell ref="F439:H439"/>
    <mergeCell ref="I439:J439"/>
    <mergeCell ref="M439:N439"/>
    <mergeCell ref="O439:Q439"/>
    <mergeCell ref="T439:U439"/>
    <mergeCell ref="V439:Z439"/>
    <mergeCell ref="D436:E436"/>
    <mergeCell ref="F436:H436"/>
    <mergeCell ref="I436:J436"/>
    <mergeCell ref="M436:N436"/>
    <mergeCell ref="O436:Q436"/>
    <mergeCell ref="T436:U436"/>
    <mergeCell ref="V436:Z436"/>
    <mergeCell ref="D437:E437"/>
    <mergeCell ref="F437:H437"/>
    <mergeCell ref="I437:J437"/>
    <mergeCell ref="M437:N437"/>
    <mergeCell ref="O437:Q437"/>
    <mergeCell ref="T437:U437"/>
    <mergeCell ref="V437:Z437"/>
    <mergeCell ref="D434:E434"/>
    <mergeCell ref="F434:H434"/>
    <mergeCell ref="I434:J434"/>
    <mergeCell ref="M434:N434"/>
    <mergeCell ref="O434:Q434"/>
    <mergeCell ref="T434:U434"/>
    <mergeCell ref="V434:Z434"/>
    <mergeCell ref="D435:E435"/>
    <mergeCell ref="F435:H435"/>
    <mergeCell ref="I435:J435"/>
    <mergeCell ref="M435:N435"/>
    <mergeCell ref="O435:Q435"/>
    <mergeCell ref="T435:U435"/>
    <mergeCell ref="V435:Z435"/>
    <mergeCell ref="D432:E432"/>
    <mergeCell ref="F432:H432"/>
    <mergeCell ref="I432:J432"/>
    <mergeCell ref="M432:N432"/>
    <mergeCell ref="O432:Q432"/>
    <mergeCell ref="T432:U432"/>
    <mergeCell ref="V432:Z432"/>
    <mergeCell ref="D433:E433"/>
    <mergeCell ref="F433:H433"/>
    <mergeCell ref="I433:J433"/>
    <mergeCell ref="M433:N433"/>
    <mergeCell ref="O433:Q433"/>
    <mergeCell ref="T433:U433"/>
    <mergeCell ref="V433:Z433"/>
    <mergeCell ref="D430:E430"/>
    <mergeCell ref="F430:H430"/>
    <mergeCell ref="I430:J430"/>
    <mergeCell ref="M430:N430"/>
    <mergeCell ref="O430:Q430"/>
    <mergeCell ref="T430:U430"/>
    <mergeCell ref="V430:Z430"/>
    <mergeCell ref="D431:E431"/>
    <mergeCell ref="F431:H431"/>
    <mergeCell ref="I431:J431"/>
    <mergeCell ref="M431:N431"/>
    <mergeCell ref="O431:Q431"/>
    <mergeCell ref="T431:U431"/>
    <mergeCell ref="V431:Z431"/>
    <mergeCell ref="D428:E428"/>
    <mergeCell ref="F428:H428"/>
    <mergeCell ref="I428:J428"/>
    <mergeCell ref="M428:N428"/>
    <mergeCell ref="O428:Q428"/>
    <mergeCell ref="T428:U428"/>
    <mergeCell ref="V428:Z428"/>
    <mergeCell ref="D429:E429"/>
    <mergeCell ref="F429:H429"/>
    <mergeCell ref="I429:J429"/>
    <mergeCell ref="M429:N429"/>
    <mergeCell ref="O429:Q429"/>
    <mergeCell ref="T429:U429"/>
    <mergeCell ref="V429:Z429"/>
    <mergeCell ref="D426:E426"/>
    <mergeCell ref="F426:H426"/>
    <mergeCell ref="I426:J426"/>
    <mergeCell ref="M426:N426"/>
    <mergeCell ref="O426:Q426"/>
    <mergeCell ref="T426:U426"/>
    <mergeCell ref="V426:Z426"/>
    <mergeCell ref="D427:E427"/>
    <mergeCell ref="F427:H427"/>
    <mergeCell ref="I427:J427"/>
    <mergeCell ref="M427:N427"/>
    <mergeCell ref="O427:Q427"/>
    <mergeCell ref="T427:U427"/>
    <mergeCell ref="V427:Z427"/>
    <mergeCell ref="D424:E424"/>
    <mergeCell ref="F424:H424"/>
    <mergeCell ref="I424:J424"/>
    <mergeCell ref="M424:N424"/>
    <mergeCell ref="O424:Q424"/>
    <mergeCell ref="T424:U424"/>
    <mergeCell ref="V424:Z424"/>
    <mergeCell ref="D425:E425"/>
    <mergeCell ref="F425:H425"/>
    <mergeCell ref="I425:J425"/>
    <mergeCell ref="M425:N425"/>
    <mergeCell ref="O425:Q425"/>
    <mergeCell ref="T425:U425"/>
    <mergeCell ref="V425:Z425"/>
    <mergeCell ref="D422:E422"/>
    <mergeCell ref="F422:H422"/>
    <mergeCell ref="I422:J422"/>
    <mergeCell ref="M422:N422"/>
    <mergeCell ref="O422:Q422"/>
    <mergeCell ref="T422:U422"/>
    <mergeCell ref="V422:Z422"/>
    <mergeCell ref="D423:E423"/>
    <mergeCell ref="F423:H423"/>
    <mergeCell ref="I423:J423"/>
    <mergeCell ref="M423:N423"/>
    <mergeCell ref="O423:Q423"/>
    <mergeCell ref="T423:U423"/>
    <mergeCell ref="V423:Z423"/>
    <mergeCell ref="D420:E420"/>
    <mergeCell ref="F420:H420"/>
    <mergeCell ref="I420:J420"/>
    <mergeCell ref="M420:N420"/>
    <mergeCell ref="O420:Q420"/>
    <mergeCell ref="T420:U420"/>
    <mergeCell ref="V420:Z420"/>
    <mergeCell ref="D421:E421"/>
    <mergeCell ref="F421:H421"/>
    <mergeCell ref="I421:J421"/>
    <mergeCell ref="M421:N421"/>
    <mergeCell ref="O421:Q421"/>
    <mergeCell ref="T421:U421"/>
    <mergeCell ref="V421:Z421"/>
    <mergeCell ref="D418:E418"/>
    <mergeCell ref="F418:H418"/>
    <mergeCell ref="I418:J418"/>
    <mergeCell ref="M418:N418"/>
    <mergeCell ref="O418:Q418"/>
    <mergeCell ref="T418:U418"/>
    <mergeCell ref="V418:Z418"/>
    <mergeCell ref="D419:E419"/>
    <mergeCell ref="F419:H419"/>
    <mergeCell ref="I419:J419"/>
    <mergeCell ref="M419:N419"/>
    <mergeCell ref="O419:Q419"/>
    <mergeCell ref="T419:U419"/>
    <mergeCell ref="V419:Z419"/>
    <mergeCell ref="D416:E416"/>
    <mergeCell ref="F416:H416"/>
    <mergeCell ref="I416:J416"/>
    <mergeCell ref="M416:N416"/>
    <mergeCell ref="O416:Q416"/>
    <mergeCell ref="T416:U416"/>
    <mergeCell ref="V416:Z416"/>
    <mergeCell ref="I417:J417"/>
    <mergeCell ref="M417:N417"/>
    <mergeCell ref="O417:Q417"/>
    <mergeCell ref="T417:U417"/>
    <mergeCell ref="V417:Z417"/>
    <mergeCell ref="I413:J413"/>
    <mergeCell ref="I414:J414"/>
    <mergeCell ref="T414:U414"/>
    <mergeCell ref="D415:E415"/>
    <mergeCell ref="F415:H415"/>
    <mergeCell ref="I415:J415"/>
    <mergeCell ref="M415:N415"/>
    <mergeCell ref="O415:Q415"/>
    <mergeCell ref="T415:U415"/>
    <mergeCell ref="D414:E414"/>
    <mergeCell ref="F414:H414"/>
    <mergeCell ref="M414:N414"/>
    <mergeCell ref="O414:Q414"/>
    <mergeCell ref="V414:Z414"/>
    <mergeCell ref="V415:Z415"/>
    <mergeCell ref="D417:E417"/>
    <mergeCell ref="F417:H417"/>
    <mergeCell ref="I391:J391"/>
    <mergeCell ref="M391:N391"/>
    <mergeCell ref="O391:Q391"/>
    <mergeCell ref="T391:U391"/>
    <mergeCell ref="V391:Z391"/>
    <mergeCell ref="I392:J392"/>
    <mergeCell ref="M392:N392"/>
    <mergeCell ref="O392:Q392"/>
    <mergeCell ref="T392:U392"/>
    <mergeCell ref="V392:Z392"/>
    <mergeCell ref="D392:E392"/>
    <mergeCell ref="F392:H392"/>
    <mergeCell ref="D389:E389"/>
    <mergeCell ref="F389:H389"/>
    <mergeCell ref="I389:J389"/>
    <mergeCell ref="M389:N389"/>
    <mergeCell ref="O389:Q389"/>
    <mergeCell ref="T389:U389"/>
    <mergeCell ref="V389:Z389"/>
    <mergeCell ref="D390:E390"/>
    <mergeCell ref="F390:H390"/>
    <mergeCell ref="I390:J390"/>
    <mergeCell ref="M390:N390"/>
    <mergeCell ref="O390:Q390"/>
    <mergeCell ref="T390:U390"/>
    <mergeCell ref="V390:Z390"/>
    <mergeCell ref="D387:E387"/>
    <mergeCell ref="F387:H387"/>
    <mergeCell ref="I387:J387"/>
    <mergeCell ref="M387:N387"/>
    <mergeCell ref="O387:Q387"/>
    <mergeCell ref="T387:U387"/>
    <mergeCell ref="V387:Z387"/>
    <mergeCell ref="D388:E388"/>
    <mergeCell ref="F388:H388"/>
    <mergeCell ref="I388:J388"/>
    <mergeCell ref="M388:N388"/>
    <mergeCell ref="O388:Q388"/>
    <mergeCell ref="T388:U388"/>
    <mergeCell ref="V388:Z388"/>
    <mergeCell ref="D385:E385"/>
    <mergeCell ref="F385:H385"/>
    <mergeCell ref="I385:J385"/>
    <mergeCell ref="M385:N385"/>
    <mergeCell ref="O385:Q385"/>
    <mergeCell ref="T385:U385"/>
    <mergeCell ref="V385:Z385"/>
    <mergeCell ref="D386:E386"/>
    <mergeCell ref="F386:H386"/>
    <mergeCell ref="I386:J386"/>
    <mergeCell ref="M386:N386"/>
    <mergeCell ref="O386:Q386"/>
    <mergeCell ref="T386:U386"/>
    <mergeCell ref="V386:Z386"/>
    <mergeCell ref="D383:E383"/>
    <mergeCell ref="F383:H383"/>
    <mergeCell ref="I383:J383"/>
    <mergeCell ref="M383:N383"/>
    <mergeCell ref="O383:Q383"/>
    <mergeCell ref="T383:U383"/>
    <mergeCell ref="V383:Z383"/>
    <mergeCell ref="D384:E384"/>
    <mergeCell ref="F384:H384"/>
    <mergeCell ref="I384:J384"/>
    <mergeCell ref="M384:N384"/>
    <mergeCell ref="O384:Q384"/>
    <mergeCell ref="T384:U384"/>
    <mergeCell ref="V384:Z384"/>
    <mergeCell ref="D381:E381"/>
    <mergeCell ref="F381:H381"/>
    <mergeCell ref="I381:J381"/>
    <mergeCell ref="M381:N381"/>
    <mergeCell ref="O381:Q381"/>
    <mergeCell ref="T381:U381"/>
    <mergeCell ref="V381:Z381"/>
    <mergeCell ref="D382:E382"/>
    <mergeCell ref="F382:H382"/>
    <mergeCell ref="I382:J382"/>
    <mergeCell ref="M382:N382"/>
    <mergeCell ref="O382:Q382"/>
    <mergeCell ref="T382:U382"/>
    <mergeCell ref="V382:Z382"/>
    <mergeCell ref="D379:E379"/>
    <mergeCell ref="F379:H379"/>
    <mergeCell ref="I379:J379"/>
    <mergeCell ref="M379:N379"/>
    <mergeCell ref="O379:Q379"/>
    <mergeCell ref="T379:U379"/>
    <mergeCell ref="V379:Z379"/>
    <mergeCell ref="D380:E380"/>
    <mergeCell ref="F380:H380"/>
    <mergeCell ref="I380:J380"/>
    <mergeCell ref="M380:N380"/>
    <mergeCell ref="O380:Q380"/>
    <mergeCell ref="T380:U380"/>
    <mergeCell ref="V380:Z380"/>
    <mergeCell ref="D377:E377"/>
    <mergeCell ref="F377:H377"/>
    <mergeCell ref="I377:J377"/>
    <mergeCell ref="M377:N377"/>
    <mergeCell ref="O377:Q377"/>
    <mergeCell ref="T377:U377"/>
    <mergeCell ref="V377:Z377"/>
    <mergeCell ref="D378:E378"/>
    <mergeCell ref="F378:H378"/>
    <mergeCell ref="I378:J378"/>
    <mergeCell ref="M378:N378"/>
    <mergeCell ref="O378:Q378"/>
    <mergeCell ref="T378:U378"/>
    <mergeCell ref="V378:Z378"/>
    <mergeCell ref="D375:E375"/>
    <mergeCell ref="F375:H375"/>
    <mergeCell ref="I375:J375"/>
    <mergeCell ref="M375:N375"/>
    <mergeCell ref="O375:Q375"/>
    <mergeCell ref="T375:U375"/>
    <mergeCell ref="V375:Z375"/>
    <mergeCell ref="D376:E376"/>
    <mergeCell ref="F376:H376"/>
    <mergeCell ref="I376:J376"/>
    <mergeCell ref="M376:N376"/>
    <mergeCell ref="O376:Q376"/>
    <mergeCell ref="T376:U376"/>
    <mergeCell ref="V376:Z376"/>
    <mergeCell ref="D373:E373"/>
    <mergeCell ref="F373:H373"/>
    <mergeCell ref="I373:J373"/>
    <mergeCell ref="M373:N373"/>
    <mergeCell ref="O373:Q373"/>
    <mergeCell ref="T373:U373"/>
    <mergeCell ref="V373:Z373"/>
    <mergeCell ref="D374:E374"/>
    <mergeCell ref="F374:H374"/>
    <mergeCell ref="I374:J374"/>
    <mergeCell ref="M374:N374"/>
    <mergeCell ref="O374:Q374"/>
    <mergeCell ref="T374:U374"/>
    <mergeCell ref="V374:Z374"/>
    <mergeCell ref="D371:E371"/>
    <mergeCell ref="F371:H371"/>
    <mergeCell ref="I371:J371"/>
    <mergeCell ref="M371:N371"/>
    <mergeCell ref="O371:Q371"/>
    <mergeCell ref="T371:U371"/>
    <mergeCell ref="V371:Z371"/>
    <mergeCell ref="D372:E372"/>
    <mergeCell ref="F372:H372"/>
    <mergeCell ref="I372:J372"/>
    <mergeCell ref="M372:N372"/>
    <mergeCell ref="O372:Q372"/>
    <mergeCell ref="T372:U372"/>
    <mergeCell ref="V372:Z372"/>
    <mergeCell ref="D369:E369"/>
    <mergeCell ref="F369:H369"/>
    <mergeCell ref="I369:J369"/>
    <mergeCell ref="M369:N369"/>
    <mergeCell ref="O369:Q369"/>
    <mergeCell ref="T369:U369"/>
    <mergeCell ref="V369:Z369"/>
    <mergeCell ref="D370:E370"/>
    <mergeCell ref="F370:H370"/>
    <mergeCell ref="I370:J370"/>
    <mergeCell ref="M370:N370"/>
    <mergeCell ref="O370:Q370"/>
    <mergeCell ref="T370:U370"/>
    <mergeCell ref="V370:Z370"/>
    <mergeCell ref="D367:E367"/>
    <mergeCell ref="F367:H367"/>
    <mergeCell ref="I367:J367"/>
    <mergeCell ref="M367:N367"/>
    <mergeCell ref="O367:Q367"/>
    <mergeCell ref="T367:U367"/>
    <mergeCell ref="V367:Z367"/>
    <mergeCell ref="D368:E368"/>
    <mergeCell ref="F368:H368"/>
    <mergeCell ref="I368:J368"/>
    <mergeCell ref="M368:N368"/>
    <mergeCell ref="O368:Q368"/>
    <mergeCell ref="T368:U368"/>
    <mergeCell ref="V368:Z368"/>
    <mergeCell ref="D365:E365"/>
    <mergeCell ref="F365:H365"/>
    <mergeCell ref="I365:J365"/>
    <mergeCell ref="M365:N365"/>
    <mergeCell ref="O365:Q365"/>
    <mergeCell ref="T365:U365"/>
    <mergeCell ref="V365:Z365"/>
    <mergeCell ref="D366:E366"/>
    <mergeCell ref="F366:H366"/>
    <mergeCell ref="I366:J366"/>
    <mergeCell ref="M366:N366"/>
    <mergeCell ref="O366:Q366"/>
    <mergeCell ref="T366:U366"/>
    <mergeCell ref="V366:Z366"/>
    <mergeCell ref="I363:J363"/>
    <mergeCell ref="M363:N363"/>
    <mergeCell ref="O363:Q363"/>
    <mergeCell ref="T363:U363"/>
    <mergeCell ref="V363:Z363"/>
    <mergeCell ref="D364:E364"/>
    <mergeCell ref="F364:H364"/>
    <mergeCell ref="I364:J364"/>
    <mergeCell ref="M364:N364"/>
    <mergeCell ref="O364:Q364"/>
    <mergeCell ref="T364:U364"/>
    <mergeCell ref="V364:Z364"/>
    <mergeCell ref="D363:H363"/>
    <mergeCell ref="D361:E361"/>
    <mergeCell ref="F361:H361"/>
    <mergeCell ref="I361:J361"/>
    <mergeCell ref="M361:N361"/>
    <mergeCell ref="O361:Q361"/>
    <mergeCell ref="T361:U361"/>
    <mergeCell ref="D362:E362"/>
    <mergeCell ref="F362:H362"/>
    <mergeCell ref="I362:J362"/>
    <mergeCell ref="M362:N362"/>
    <mergeCell ref="O362:Q362"/>
    <mergeCell ref="T362:U362"/>
    <mergeCell ref="V362:Z362"/>
    <mergeCell ref="I359:J359"/>
    <mergeCell ref="I360:J360"/>
    <mergeCell ref="T360:U360"/>
    <mergeCell ref="I355:J355"/>
    <mergeCell ref="M355:N355"/>
    <mergeCell ref="O355:Q355"/>
    <mergeCell ref="T355:U355"/>
    <mergeCell ref="V355:Z355"/>
    <mergeCell ref="D353:E353"/>
    <mergeCell ref="F353:H353"/>
    <mergeCell ref="I353:J353"/>
    <mergeCell ref="M353:N353"/>
    <mergeCell ref="O353:Q353"/>
    <mergeCell ref="T353:U353"/>
    <mergeCell ref="V353:Z353"/>
    <mergeCell ref="D354:E354"/>
    <mergeCell ref="F354:H354"/>
    <mergeCell ref="I354:J354"/>
    <mergeCell ref="M354:N354"/>
    <mergeCell ref="O354:Q354"/>
    <mergeCell ref="T354:U354"/>
    <mergeCell ref="V354:Z354"/>
    <mergeCell ref="D351:E351"/>
    <mergeCell ref="F351:H351"/>
    <mergeCell ref="I351:J351"/>
    <mergeCell ref="M351:N351"/>
    <mergeCell ref="O351:Q351"/>
    <mergeCell ref="T351:U351"/>
    <mergeCell ref="V351:Z351"/>
    <mergeCell ref="D352:E352"/>
    <mergeCell ref="F352:H352"/>
    <mergeCell ref="I352:J352"/>
    <mergeCell ref="M352:N352"/>
    <mergeCell ref="O352:Q352"/>
    <mergeCell ref="T352:U352"/>
    <mergeCell ref="V352:Z352"/>
    <mergeCell ref="D349:E349"/>
    <mergeCell ref="F349:H349"/>
    <mergeCell ref="I349:J349"/>
    <mergeCell ref="M349:N349"/>
    <mergeCell ref="O349:Q349"/>
    <mergeCell ref="T349:U349"/>
    <mergeCell ref="V349:Z349"/>
    <mergeCell ref="I350:J350"/>
    <mergeCell ref="M350:N350"/>
    <mergeCell ref="O350:Q350"/>
    <mergeCell ref="T350:U350"/>
    <mergeCell ref="V350:Z350"/>
    <mergeCell ref="D348:E348"/>
    <mergeCell ref="F348:H348"/>
    <mergeCell ref="I348:J348"/>
    <mergeCell ref="M348:N348"/>
    <mergeCell ref="O348:Q348"/>
    <mergeCell ref="T348:U348"/>
    <mergeCell ref="D328:E328"/>
    <mergeCell ref="F328:H328"/>
    <mergeCell ref="I328:J328"/>
    <mergeCell ref="D324:E324"/>
    <mergeCell ref="F324:H324"/>
    <mergeCell ref="I324:J324"/>
    <mergeCell ref="M324:N324"/>
    <mergeCell ref="O324:Q324"/>
    <mergeCell ref="T324:U324"/>
    <mergeCell ref="V324:Z324"/>
    <mergeCell ref="I325:J325"/>
    <mergeCell ref="M325:N325"/>
    <mergeCell ref="O325:Q325"/>
    <mergeCell ref="T325:U325"/>
    <mergeCell ref="V325:Z325"/>
    <mergeCell ref="D325:E325"/>
    <mergeCell ref="F325:H325"/>
    <mergeCell ref="D327:E327"/>
    <mergeCell ref="F327:H327"/>
    <mergeCell ref="I327:J327"/>
    <mergeCell ref="M327:N327"/>
    <mergeCell ref="O327:Q327"/>
    <mergeCell ref="T327:U327"/>
    <mergeCell ref="V327:Z327"/>
    <mergeCell ref="D330:E330"/>
    <mergeCell ref="F330:H330"/>
    <mergeCell ref="I323:J323"/>
    <mergeCell ref="M323:N323"/>
    <mergeCell ref="O323:Q323"/>
    <mergeCell ref="T323:U323"/>
    <mergeCell ref="V323:Z323"/>
    <mergeCell ref="D320:E320"/>
    <mergeCell ref="F320:H320"/>
    <mergeCell ref="I320:J320"/>
    <mergeCell ref="M320:N320"/>
    <mergeCell ref="O320:Q320"/>
    <mergeCell ref="T320:U320"/>
    <mergeCell ref="V320:Z320"/>
    <mergeCell ref="D321:E321"/>
    <mergeCell ref="F321:H321"/>
    <mergeCell ref="I321:J321"/>
    <mergeCell ref="M321:N321"/>
    <mergeCell ref="O321:Q321"/>
    <mergeCell ref="T321:U321"/>
    <mergeCell ref="V321:Z321"/>
    <mergeCell ref="V322:Z322"/>
    <mergeCell ref="D323:E323"/>
    <mergeCell ref="F323:H323"/>
    <mergeCell ref="D318:E318"/>
    <mergeCell ref="F318:H318"/>
    <mergeCell ref="I318:J318"/>
    <mergeCell ref="M318:N318"/>
    <mergeCell ref="O318:Q318"/>
    <mergeCell ref="T318:U318"/>
    <mergeCell ref="V318:Z318"/>
    <mergeCell ref="D319:E319"/>
    <mergeCell ref="F319:H319"/>
    <mergeCell ref="I319:J319"/>
    <mergeCell ref="M319:N319"/>
    <mergeCell ref="O319:Q319"/>
    <mergeCell ref="T319:U319"/>
    <mergeCell ref="V319:Z319"/>
    <mergeCell ref="D316:E316"/>
    <mergeCell ref="F316:H316"/>
    <mergeCell ref="I316:J316"/>
    <mergeCell ref="M316:N316"/>
    <mergeCell ref="O316:Q316"/>
    <mergeCell ref="T316:U316"/>
    <mergeCell ref="V316:Z316"/>
    <mergeCell ref="D317:E317"/>
    <mergeCell ref="F317:H317"/>
    <mergeCell ref="I317:J317"/>
    <mergeCell ref="M317:N317"/>
    <mergeCell ref="O317:Q317"/>
    <mergeCell ref="T317:U317"/>
    <mergeCell ref="V317:Z317"/>
    <mergeCell ref="D314:E314"/>
    <mergeCell ref="F314:H314"/>
    <mergeCell ref="I314:J314"/>
    <mergeCell ref="M314:N314"/>
    <mergeCell ref="O314:Q314"/>
    <mergeCell ref="T314:U314"/>
    <mergeCell ref="V314:Z314"/>
    <mergeCell ref="D315:E315"/>
    <mergeCell ref="F315:H315"/>
    <mergeCell ref="I315:J315"/>
    <mergeCell ref="M315:N315"/>
    <mergeCell ref="O315:Q315"/>
    <mergeCell ref="T315:U315"/>
    <mergeCell ref="V315:Z315"/>
    <mergeCell ref="D312:E312"/>
    <mergeCell ref="F312:H312"/>
    <mergeCell ref="I312:J312"/>
    <mergeCell ref="M312:N312"/>
    <mergeCell ref="O312:Q312"/>
    <mergeCell ref="T312:U312"/>
    <mergeCell ref="V312:Z312"/>
    <mergeCell ref="I313:J313"/>
    <mergeCell ref="M313:N313"/>
    <mergeCell ref="O313:Q313"/>
    <mergeCell ref="T313:U313"/>
    <mergeCell ref="V313:Z313"/>
    <mergeCell ref="D313:H313"/>
    <mergeCell ref="I310:J310"/>
    <mergeCell ref="T310:U310"/>
    <mergeCell ref="D311:E311"/>
    <mergeCell ref="F311:H311"/>
    <mergeCell ref="I311:J311"/>
    <mergeCell ref="M311:N311"/>
    <mergeCell ref="O311:Q311"/>
    <mergeCell ref="T311:U311"/>
    <mergeCell ref="I309:J309"/>
    <mergeCell ref="D304:E304"/>
    <mergeCell ref="F304:H304"/>
    <mergeCell ref="I304:J304"/>
    <mergeCell ref="M304:N304"/>
    <mergeCell ref="O304:Q304"/>
    <mergeCell ref="T304:U304"/>
    <mergeCell ref="V304:Z304"/>
    <mergeCell ref="I305:J305"/>
    <mergeCell ref="M305:N305"/>
    <mergeCell ref="O305:Q305"/>
    <mergeCell ref="T305:U305"/>
    <mergeCell ref="V305:Z305"/>
    <mergeCell ref="D305:H305"/>
    <mergeCell ref="A307:Z307"/>
    <mergeCell ref="A308:I308"/>
    <mergeCell ref="N308:Z308"/>
    <mergeCell ref="A309:A311"/>
    <mergeCell ref="B309:B311"/>
    <mergeCell ref="C309:C311"/>
    <mergeCell ref="D302:E302"/>
    <mergeCell ref="F302:H302"/>
    <mergeCell ref="I302:J302"/>
    <mergeCell ref="M302:N302"/>
    <mergeCell ref="O302:Q302"/>
    <mergeCell ref="T302:U302"/>
    <mergeCell ref="V302:Z302"/>
    <mergeCell ref="D303:E303"/>
    <mergeCell ref="F303:H303"/>
    <mergeCell ref="I303:J303"/>
    <mergeCell ref="M303:N303"/>
    <mergeCell ref="O303:Q303"/>
    <mergeCell ref="T303:U303"/>
    <mergeCell ref="V303:Z303"/>
    <mergeCell ref="D300:E300"/>
    <mergeCell ref="F300:H300"/>
    <mergeCell ref="I300:J300"/>
    <mergeCell ref="M300:N300"/>
    <mergeCell ref="O300:Q300"/>
    <mergeCell ref="T300:U300"/>
    <mergeCell ref="V300:Z300"/>
    <mergeCell ref="D301:E301"/>
    <mergeCell ref="F301:H301"/>
    <mergeCell ref="I301:J301"/>
    <mergeCell ref="M301:N301"/>
    <mergeCell ref="O301:Q301"/>
    <mergeCell ref="T301:U301"/>
    <mergeCell ref="V301:Z301"/>
    <mergeCell ref="D298:E298"/>
    <mergeCell ref="F298:H298"/>
    <mergeCell ref="I298:J298"/>
    <mergeCell ref="M298:N298"/>
    <mergeCell ref="O298:Q298"/>
    <mergeCell ref="T298:U298"/>
    <mergeCell ref="V298:Z298"/>
    <mergeCell ref="D299:E299"/>
    <mergeCell ref="F299:H299"/>
    <mergeCell ref="I299:J299"/>
    <mergeCell ref="M299:N299"/>
    <mergeCell ref="O299:Q299"/>
    <mergeCell ref="T299:U299"/>
    <mergeCell ref="V299:Z299"/>
    <mergeCell ref="D296:E296"/>
    <mergeCell ref="F296:H296"/>
    <mergeCell ref="I296:J296"/>
    <mergeCell ref="M296:N296"/>
    <mergeCell ref="O296:Q296"/>
    <mergeCell ref="T296:U296"/>
    <mergeCell ref="V296:Z296"/>
    <mergeCell ref="D297:E297"/>
    <mergeCell ref="F297:H297"/>
    <mergeCell ref="I297:J297"/>
    <mergeCell ref="M297:N297"/>
    <mergeCell ref="O297:Q297"/>
    <mergeCell ref="T297:U297"/>
    <mergeCell ref="V297:Z297"/>
    <mergeCell ref="D294:E294"/>
    <mergeCell ref="F294:H294"/>
    <mergeCell ref="I294:J294"/>
    <mergeCell ref="M294:N294"/>
    <mergeCell ref="O294:Q294"/>
    <mergeCell ref="T294:U294"/>
    <mergeCell ref="V294:Z294"/>
    <mergeCell ref="D295:E295"/>
    <mergeCell ref="F295:H295"/>
    <mergeCell ref="I295:J295"/>
    <mergeCell ref="M295:N295"/>
    <mergeCell ref="O295:Q295"/>
    <mergeCell ref="T295:U295"/>
    <mergeCell ref="V295:Z295"/>
    <mergeCell ref="D292:E292"/>
    <mergeCell ref="F292:H292"/>
    <mergeCell ref="I292:J292"/>
    <mergeCell ref="M292:N292"/>
    <mergeCell ref="O292:Q292"/>
    <mergeCell ref="T292:U292"/>
    <mergeCell ref="V292:Z292"/>
    <mergeCell ref="D293:E293"/>
    <mergeCell ref="F293:H293"/>
    <mergeCell ref="I293:J293"/>
    <mergeCell ref="M293:N293"/>
    <mergeCell ref="O293:Q293"/>
    <mergeCell ref="T293:U293"/>
    <mergeCell ref="V293:Z293"/>
    <mergeCell ref="D290:E290"/>
    <mergeCell ref="F290:H290"/>
    <mergeCell ref="I290:J290"/>
    <mergeCell ref="M290:N290"/>
    <mergeCell ref="O290:Q290"/>
    <mergeCell ref="T290:U290"/>
    <mergeCell ref="V290:Z290"/>
    <mergeCell ref="D291:E291"/>
    <mergeCell ref="F291:H291"/>
    <mergeCell ref="I291:J291"/>
    <mergeCell ref="M291:N291"/>
    <mergeCell ref="O291:Q291"/>
    <mergeCell ref="T291:U291"/>
    <mergeCell ref="V291:Z291"/>
    <mergeCell ref="D288:E288"/>
    <mergeCell ref="F288:H288"/>
    <mergeCell ref="I288:J288"/>
    <mergeCell ref="M288:N288"/>
    <mergeCell ref="O288:Q288"/>
    <mergeCell ref="T288:U288"/>
    <mergeCell ref="V288:Z288"/>
    <mergeCell ref="D289:E289"/>
    <mergeCell ref="F289:H289"/>
    <mergeCell ref="I289:J289"/>
    <mergeCell ref="M289:N289"/>
    <mergeCell ref="O289:Q289"/>
    <mergeCell ref="T289:U289"/>
    <mergeCell ref="V289:Z289"/>
    <mergeCell ref="D286:E286"/>
    <mergeCell ref="F286:H286"/>
    <mergeCell ref="I286:J286"/>
    <mergeCell ref="M286:N286"/>
    <mergeCell ref="O286:Q286"/>
    <mergeCell ref="T286:U286"/>
    <mergeCell ref="V286:Z286"/>
    <mergeCell ref="D287:E287"/>
    <mergeCell ref="F287:H287"/>
    <mergeCell ref="I287:J287"/>
    <mergeCell ref="M287:N287"/>
    <mergeCell ref="O287:Q287"/>
    <mergeCell ref="T287:U287"/>
    <mergeCell ref="V287:Z287"/>
    <mergeCell ref="D284:E284"/>
    <mergeCell ref="F284:H284"/>
    <mergeCell ref="I284:J284"/>
    <mergeCell ref="M284:N284"/>
    <mergeCell ref="O284:Q284"/>
    <mergeCell ref="T284:U284"/>
    <mergeCell ref="V284:Z284"/>
    <mergeCell ref="D285:E285"/>
    <mergeCell ref="F285:H285"/>
    <mergeCell ref="I285:J285"/>
    <mergeCell ref="M285:N285"/>
    <mergeCell ref="O285:Q285"/>
    <mergeCell ref="T285:U285"/>
    <mergeCell ref="V285:Z285"/>
    <mergeCell ref="D282:E282"/>
    <mergeCell ref="F282:H282"/>
    <mergeCell ref="I282:J282"/>
    <mergeCell ref="M282:N282"/>
    <mergeCell ref="O282:Q282"/>
    <mergeCell ref="T282:U282"/>
    <mergeCell ref="V282:Z282"/>
    <mergeCell ref="I283:J283"/>
    <mergeCell ref="M283:N283"/>
    <mergeCell ref="O283:Q283"/>
    <mergeCell ref="T283:U283"/>
    <mergeCell ref="V283:Z283"/>
    <mergeCell ref="A257:Z257"/>
    <mergeCell ref="D254:E254"/>
    <mergeCell ref="F254:H254"/>
    <mergeCell ref="I254:J254"/>
    <mergeCell ref="M254:N254"/>
    <mergeCell ref="O254:Q254"/>
    <mergeCell ref="T254:U254"/>
    <mergeCell ref="V254:Z254"/>
    <mergeCell ref="D255:H255"/>
    <mergeCell ref="I255:J255"/>
    <mergeCell ref="M255:N255"/>
    <mergeCell ref="O255:Q255"/>
    <mergeCell ref="T255:U255"/>
    <mergeCell ref="V255:Z255"/>
    <mergeCell ref="O265:Q265"/>
    <mergeCell ref="T265:U265"/>
    <mergeCell ref="V265:Z265"/>
    <mergeCell ref="I266:J266"/>
    <mergeCell ref="M266:N266"/>
    <mergeCell ref="O266:Q266"/>
    <mergeCell ref="D252:E252"/>
    <mergeCell ref="F252:H252"/>
    <mergeCell ref="I252:J252"/>
    <mergeCell ref="M252:N252"/>
    <mergeCell ref="O252:Q252"/>
    <mergeCell ref="T252:U252"/>
    <mergeCell ref="V252:Z252"/>
    <mergeCell ref="D253:E253"/>
    <mergeCell ref="F253:H253"/>
    <mergeCell ref="I253:J253"/>
    <mergeCell ref="M253:N253"/>
    <mergeCell ref="O253:Q253"/>
    <mergeCell ref="T253:U253"/>
    <mergeCell ref="V253:Z253"/>
    <mergeCell ref="D250:E250"/>
    <mergeCell ref="F250:H250"/>
    <mergeCell ref="I250:J250"/>
    <mergeCell ref="M250:N250"/>
    <mergeCell ref="O250:Q250"/>
    <mergeCell ref="T250:U250"/>
    <mergeCell ref="V250:Z250"/>
    <mergeCell ref="D251:E251"/>
    <mergeCell ref="F251:H251"/>
    <mergeCell ref="I251:J251"/>
    <mergeCell ref="M251:N251"/>
    <mergeCell ref="O251:Q251"/>
    <mergeCell ref="T251:U251"/>
    <mergeCell ref="V251:Z251"/>
    <mergeCell ref="D248:E248"/>
    <mergeCell ref="F248:H248"/>
    <mergeCell ref="I248:J248"/>
    <mergeCell ref="M248:N248"/>
    <mergeCell ref="O248:Q248"/>
    <mergeCell ref="T248:U248"/>
    <mergeCell ref="V248:Z248"/>
    <mergeCell ref="D249:E249"/>
    <mergeCell ref="F249:H249"/>
    <mergeCell ref="I249:J249"/>
    <mergeCell ref="M249:N249"/>
    <mergeCell ref="O249:Q249"/>
    <mergeCell ref="T249:U249"/>
    <mergeCell ref="V249:Z249"/>
    <mergeCell ref="D246:E246"/>
    <mergeCell ref="F246:H246"/>
    <mergeCell ref="I246:J246"/>
    <mergeCell ref="M246:N246"/>
    <mergeCell ref="O246:Q246"/>
    <mergeCell ref="T246:U246"/>
    <mergeCell ref="V246:Z246"/>
    <mergeCell ref="D247:E247"/>
    <mergeCell ref="F247:H247"/>
    <mergeCell ref="I247:J247"/>
    <mergeCell ref="M247:N247"/>
    <mergeCell ref="O247:Q247"/>
    <mergeCell ref="T247:U247"/>
    <mergeCell ref="V247:Z247"/>
    <mergeCell ref="D244:E244"/>
    <mergeCell ref="F244:H244"/>
    <mergeCell ref="I244:J244"/>
    <mergeCell ref="M244:N244"/>
    <mergeCell ref="O244:Q244"/>
    <mergeCell ref="T244:U244"/>
    <mergeCell ref="V244:Z244"/>
    <mergeCell ref="D245:E245"/>
    <mergeCell ref="F245:H245"/>
    <mergeCell ref="I245:J245"/>
    <mergeCell ref="M245:N245"/>
    <mergeCell ref="O245:Q245"/>
    <mergeCell ref="T245:U245"/>
    <mergeCell ref="V245:Z245"/>
    <mergeCell ref="D242:E242"/>
    <mergeCell ref="F242:H242"/>
    <mergeCell ref="I242:J242"/>
    <mergeCell ref="M242:N242"/>
    <mergeCell ref="O242:Q242"/>
    <mergeCell ref="T242:U242"/>
    <mergeCell ref="V242:Z242"/>
    <mergeCell ref="D243:E243"/>
    <mergeCell ref="F243:H243"/>
    <mergeCell ref="I243:J243"/>
    <mergeCell ref="M243:N243"/>
    <mergeCell ref="O243:Q243"/>
    <mergeCell ref="T243:U243"/>
    <mergeCell ref="V243:Z243"/>
    <mergeCell ref="D240:E240"/>
    <mergeCell ref="F240:H240"/>
    <mergeCell ref="I240:J240"/>
    <mergeCell ref="M240:N240"/>
    <mergeCell ref="O240:Q240"/>
    <mergeCell ref="T240:U240"/>
    <mergeCell ref="V240:Z240"/>
    <mergeCell ref="D241:E241"/>
    <mergeCell ref="F241:H241"/>
    <mergeCell ref="I241:J241"/>
    <mergeCell ref="M241:N241"/>
    <mergeCell ref="O241:Q241"/>
    <mergeCell ref="T241:U241"/>
    <mergeCell ref="V241:Z241"/>
    <mergeCell ref="D238:E238"/>
    <mergeCell ref="F238:H238"/>
    <mergeCell ref="I238:J238"/>
    <mergeCell ref="M238:N238"/>
    <mergeCell ref="O238:Q238"/>
    <mergeCell ref="T238:U238"/>
    <mergeCell ref="V238:Z238"/>
    <mergeCell ref="D239:E239"/>
    <mergeCell ref="F239:H239"/>
    <mergeCell ref="I239:J239"/>
    <mergeCell ref="M239:N239"/>
    <mergeCell ref="O239:Q239"/>
    <mergeCell ref="T239:U239"/>
    <mergeCell ref="V239:Z239"/>
    <mergeCell ref="D236:E236"/>
    <mergeCell ref="F236:H236"/>
    <mergeCell ref="I236:J236"/>
    <mergeCell ref="M236:N236"/>
    <mergeCell ref="O236:Q236"/>
    <mergeCell ref="T236:U236"/>
    <mergeCell ref="V236:Z236"/>
    <mergeCell ref="D237:E237"/>
    <mergeCell ref="F237:H237"/>
    <mergeCell ref="I237:J237"/>
    <mergeCell ref="M237:N237"/>
    <mergeCell ref="O237:Q237"/>
    <mergeCell ref="T237:U237"/>
    <mergeCell ref="V237:Z237"/>
    <mergeCell ref="D234:E234"/>
    <mergeCell ref="F234:H234"/>
    <mergeCell ref="I234:J234"/>
    <mergeCell ref="M234:N234"/>
    <mergeCell ref="O234:Q234"/>
    <mergeCell ref="T234:U234"/>
    <mergeCell ref="V234:Z234"/>
    <mergeCell ref="D235:E235"/>
    <mergeCell ref="F235:H235"/>
    <mergeCell ref="I235:J235"/>
    <mergeCell ref="M235:N235"/>
    <mergeCell ref="O235:Q235"/>
    <mergeCell ref="T235:U235"/>
    <mergeCell ref="V235:Z235"/>
    <mergeCell ref="D232:E232"/>
    <mergeCell ref="F232:H232"/>
    <mergeCell ref="I232:J232"/>
    <mergeCell ref="M232:N232"/>
    <mergeCell ref="O232:Q232"/>
    <mergeCell ref="T232:U232"/>
    <mergeCell ref="V232:Z232"/>
    <mergeCell ref="D233:E233"/>
    <mergeCell ref="F233:H233"/>
    <mergeCell ref="I233:J233"/>
    <mergeCell ref="M233:N233"/>
    <mergeCell ref="O233:Q233"/>
    <mergeCell ref="T233:U233"/>
    <mergeCell ref="V233:Z233"/>
    <mergeCell ref="D230:E230"/>
    <mergeCell ref="F230:H230"/>
    <mergeCell ref="I230:J230"/>
    <mergeCell ref="M230:N230"/>
    <mergeCell ref="O230:Q230"/>
    <mergeCell ref="T230:U230"/>
    <mergeCell ref="V230:Z230"/>
    <mergeCell ref="D231:E231"/>
    <mergeCell ref="F231:H231"/>
    <mergeCell ref="I231:J231"/>
    <mergeCell ref="M231:N231"/>
    <mergeCell ref="O231:Q231"/>
    <mergeCell ref="T231:U231"/>
    <mergeCell ref="V231:Z231"/>
    <mergeCell ref="D228:E228"/>
    <mergeCell ref="F228:H228"/>
    <mergeCell ref="I228:J228"/>
    <mergeCell ref="M228:N228"/>
    <mergeCell ref="O228:Q228"/>
    <mergeCell ref="T228:U228"/>
    <mergeCell ref="V228:Z228"/>
    <mergeCell ref="D229:E229"/>
    <mergeCell ref="F229:H229"/>
    <mergeCell ref="I229:J229"/>
    <mergeCell ref="M229:N229"/>
    <mergeCell ref="O229:Q229"/>
    <mergeCell ref="T229:U229"/>
    <mergeCell ref="V229:Z229"/>
    <mergeCell ref="D226:E226"/>
    <mergeCell ref="F226:H226"/>
    <mergeCell ref="I226:J226"/>
    <mergeCell ref="M226:N226"/>
    <mergeCell ref="O226:Q226"/>
    <mergeCell ref="T226:U226"/>
    <mergeCell ref="V226:Z226"/>
    <mergeCell ref="D227:E227"/>
    <mergeCell ref="F227:H227"/>
    <mergeCell ref="I227:J227"/>
    <mergeCell ref="M227:N227"/>
    <mergeCell ref="O227:Q227"/>
    <mergeCell ref="T227:U227"/>
    <mergeCell ref="V227:Z227"/>
    <mergeCell ref="D224:E224"/>
    <mergeCell ref="F224:H224"/>
    <mergeCell ref="I224:J224"/>
    <mergeCell ref="M224:N224"/>
    <mergeCell ref="O224:Q224"/>
    <mergeCell ref="T224:U224"/>
    <mergeCell ref="V224:Z224"/>
    <mergeCell ref="D225:E225"/>
    <mergeCell ref="F225:H225"/>
    <mergeCell ref="I225:J225"/>
    <mergeCell ref="M225:N225"/>
    <mergeCell ref="O225:Q225"/>
    <mergeCell ref="T225:U225"/>
    <mergeCell ref="V225:Z225"/>
    <mergeCell ref="D222:E222"/>
    <mergeCell ref="F222:H222"/>
    <mergeCell ref="I222:J222"/>
    <mergeCell ref="M222:N222"/>
    <mergeCell ref="O222:Q222"/>
    <mergeCell ref="T222:U222"/>
    <mergeCell ref="V222:Z222"/>
    <mergeCell ref="D223:E223"/>
    <mergeCell ref="F223:H223"/>
    <mergeCell ref="I223:J223"/>
    <mergeCell ref="M223:N223"/>
    <mergeCell ref="O223:Q223"/>
    <mergeCell ref="T223:U223"/>
    <mergeCell ref="V223:Z223"/>
    <mergeCell ref="D220:E220"/>
    <mergeCell ref="F220:H220"/>
    <mergeCell ref="I220:J220"/>
    <mergeCell ref="M220:N220"/>
    <mergeCell ref="O220:Q220"/>
    <mergeCell ref="T220:U220"/>
    <mergeCell ref="V220:Z220"/>
    <mergeCell ref="D221:E221"/>
    <mergeCell ref="F221:H221"/>
    <mergeCell ref="I221:J221"/>
    <mergeCell ref="M221:N221"/>
    <mergeCell ref="O221:Q221"/>
    <mergeCell ref="T221:U221"/>
    <mergeCell ref="V221:Z221"/>
    <mergeCell ref="D218:E218"/>
    <mergeCell ref="F218:H218"/>
    <mergeCell ref="I218:J218"/>
    <mergeCell ref="M218:N218"/>
    <mergeCell ref="O218:Q218"/>
    <mergeCell ref="T218:U218"/>
    <mergeCell ref="V218:Z218"/>
    <mergeCell ref="D219:E219"/>
    <mergeCell ref="F219:H219"/>
    <mergeCell ref="I219:J219"/>
    <mergeCell ref="M219:N219"/>
    <mergeCell ref="O219:Q219"/>
    <mergeCell ref="T219:U219"/>
    <mergeCell ref="V219:Z219"/>
    <mergeCell ref="D216:E216"/>
    <mergeCell ref="F216:H216"/>
    <mergeCell ref="I216:J216"/>
    <mergeCell ref="M216:N216"/>
    <mergeCell ref="O216:Q216"/>
    <mergeCell ref="T216:U216"/>
    <mergeCell ref="V216:Z216"/>
    <mergeCell ref="D217:E217"/>
    <mergeCell ref="F217:H217"/>
    <mergeCell ref="I217:J217"/>
    <mergeCell ref="M217:N217"/>
    <mergeCell ref="O217:Q217"/>
    <mergeCell ref="T217:U217"/>
    <mergeCell ref="V217:Z217"/>
    <mergeCell ref="D214:E214"/>
    <mergeCell ref="F214:H214"/>
    <mergeCell ref="I214:J214"/>
    <mergeCell ref="M214:N214"/>
    <mergeCell ref="O214:Q214"/>
    <mergeCell ref="T214:U214"/>
    <mergeCell ref="V214:Z214"/>
    <mergeCell ref="D215:E215"/>
    <mergeCell ref="F215:H215"/>
    <mergeCell ref="I215:J215"/>
    <mergeCell ref="M215:N215"/>
    <mergeCell ref="O215:Q215"/>
    <mergeCell ref="T215:U215"/>
    <mergeCell ref="V215:Z215"/>
    <mergeCell ref="D212:E212"/>
    <mergeCell ref="F212:H212"/>
    <mergeCell ref="I212:J212"/>
    <mergeCell ref="M212:N212"/>
    <mergeCell ref="O212:Q212"/>
    <mergeCell ref="T212:U212"/>
    <mergeCell ref="V212:Z212"/>
    <mergeCell ref="D213:H213"/>
    <mergeCell ref="I213:J213"/>
    <mergeCell ref="M213:N213"/>
    <mergeCell ref="O213:Q213"/>
    <mergeCell ref="T213:U213"/>
    <mergeCell ref="V213:Z213"/>
    <mergeCell ref="A207:Z207"/>
    <mergeCell ref="A208:I208"/>
    <mergeCell ref="N208:Z208"/>
    <mergeCell ref="A209:A211"/>
    <mergeCell ref="B209:B211"/>
    <mergeCell ref="C209:C211"/>
    <mergeCell ref="D209:H210"/>
    <mergeCell ref="I209:J209"/>
    <mergeCell ref="M209:Q209"/>
    <mergeCell ref="R209:U209"/>
    <mergeCell ref="V209:Z211"/>
    <mergeCell ref="I210:J210"/>
    <mergeCell ref="M210:Q210"/>
    <mergeCell ref="R210:S210"/>
    <mergeCell ref="T210:U210"/>
    <mergeCell ref="D211:E211"/>
    <mergeCell ref="F211:H211"/>
    <mergeCell ref="I211:J211"/>
    <mergeCell ref="M211:N211"/>
    <mergeCell ref="O211:Q211"/>
    <mergeCell ref="T211:U211"/>
    <mergeCell ref="A158:I158"/>
    <mergeCell ref="N158:Z158"/>
    <mergeCell ref="A159:A161"/>
    <mergeCell ref="B159:B161"/>
    <mergeCell ref="C159:C161"/>
    <mergeCell ref="D159:H160"/>
    <mergeCell ref="R159:U159"/>
    <mergeCell ref="V159:Z161"/>
    <mergeCell ref="M160:Q160"/>
    <mergeCell ref="R160:S160"/>
    <mergeCell ref="D162:E162"/>
    <mergeCell ref="F162:H162"/>
    <mergeCell ref="D163:H163"/>
    <mergeCell ref="D204:E204"/>
    <mergeCell ref="F204:H204"/>
    <mergeCell ref="D205:H205"/>
    <mergeCell ref="I205:J205"/>
    <mergeCell ref="M205:N205"/>
    <mergeCell ref="O205:Q205"/>
    <mergeCell ref="T205:U205"/>
    <mergeCell ref="V205:Z205"/>
    <mergeCell ref="D203:E203"/>
    <mergeCell ref="F203:H203"/>
    <mergeCell ref="I203:J203"/>
    <mergeCell ref="M203:N203"/>
    <mergeCell ref="O203:Q203"/>
    <mergeCell ref="T203:U203"/>
    <mergeCell ref="V203:Z203"/>
    <mergeCell ref="I204:J204"/>
    <mergeCell ref="M204:N204"/>
    <mergeCell ref="O204:Q204"/>
    <mergeCell ref="T204:U204"/>
    <mergeCell ref="V204:Z204"/>
    <mergeCell ref="D201:E201"/>
    <mergeCell ref="F201:H201"/>
    <mergeCell ref="I201:J201"/>
    <mergeCell ref="M201:N201"/>
    <mergeCell ref="O201:Q201"/>
    <mergeCell ref="T201:U201"/>
    <mergeCell ref="V201:Z201"/>
    <mergeCell ref="D202:E202"/>
    <mergeCell ref="F202:H202"/>
    <mergeCell ref="I202:J202"/>
    <mergeCell ref="M202:N202"/>
    <mergeCell ref="O202:Q202"/>
    <mergeCell ref="T202:U202"/>
    <mergeCell ref="V202:Z202"/>
    <mergeCell ref="D199:E199"/>
    <mergeCell ref="F199:H199"/>
    <mergeCell ref="I199:J199"/>
    <mergeCell ref="M199:N199"/>
    <mergeCell ref="O199:Q199"/>
    <mergeCell ref="T199:U199"/>
    <mergeCell ref="V199:Z199"/>
    <mergeCell ref="D200:E200"/>
    <mergeCell ref="F200:H200"/>
    <mergeCell ref="I200:J200"/>
    <mergeCell ref="M200:N200"/>
    <mergeCell ref="O200:Q200"/>
    <mergeCell ref="T200:U200"/>
    <mergeCell ref="V200:Z200"/>
    <mergeCell ref="D197:E197"/>
    <mergeCell ref="F197:H197"/>
    <mergeCell ref="I197:J197"/>
    <mergeCell ref="M197:N197"/>
    <mergeCell ref="O197:Q197"/>
    <mergeCell ref="T197:U197"/>
    <mergeCell ref="V197:Z197"/>
    <mergeCell ref="D198:E198"/>
    <mergeCell ref="F198:H198"/>
    <mergeCell ref="I198:J198"/>
    <mergeCell ref="M198:N198"/>
    <mergeCell ref="O198:Q198"/>
    <mergeCell ref="T198:U198"/>
    <mergeCell ref="V198:Z198"/>
    <mergeCell ref="D195:E195"/>
    <mergeCell ref="F195:H195"/>
    <mergeCell ref="I195:J195"/>
    <mergeCell ref="M195:N195"/>
    <mergeCell ref="O195:Q195"/>
    <mergeCell ref="T195:U195"/>
    <mergeCell ref="V195:Z195"/>
    <mergeCell ref="D196:E196"/>
    <mergeCell ref="F196:H196"/>
    <mergeCell ref="I196:J196"/>
    <mergeCell ref="M196:N196"/>
    <mergeCell ref="O196:Q196"/>
    <mergeCell ref="T196:U196"/>
    <mergeCell ref="V196:Z196"/>
    <mergeCell ref="D193:E193"/>
    <mergeCell ref="F193:H193"/>
    <mergeCell ref="I193:J193"/>
    <mergeCell ref="M193:N193"/>
    <mergeCell ref="O193:Q193"/>
    <mergeCell ref="T193:U193"/>
    <mergeCell ref="V193:Z193"/>
    <mergeCell ref="D194:E194"/>
    <mergeCell ref="F194:H194"/>
    <mergeCell ref="I194:J194"/>
    <mergeCell ref="M194:N194"/>
    <mergeCell ref="O194:Q194"/>
    <mergeCell ref="T194:U194"/>
    <mergeCell ref="V194:Z194"/>
    <mergeCell ref="D191:E191"/>
    <mergeCell ref="F191:H191"/>
    <mergeCell ref="I191:J191"/>
    <mergeCell ref="M191:N191"/>
    <mergeCell ref="O191:Q191"/>
    <mergeCell ref="T191:U191"/>
    <mergeCell ref="V191:Z191"/>
    <mergeCell ref="D192:E192"/>
    <mergeCell ref="F192:H192"/>
    <mergeCell ref="I192:J192"/>
    <mergeCell ref="M192:N192"/>
    <mergeCell ref="O192:Q192"/>
    <mergeCell ref="T192:U192"/>
    <mergeCell ref="V192:Z192"/>
    <mergeCell ref="D189:E189"/>
    <mergeCell ref="F189:H189"/>
    <mergeCell ref="I189:J189"/>
    <mergeCell ref="M189:N189"/>
    <mergeCell ref="O189:Q189"/>
    <mergeCell ref="T189:U189"/>
    <mergeCell ref="V189:Z189"/>
    <mergeCell ref="D190:E190"/>
    <mergeCell ref="F190:H190"/>
    <mergeCell ref="I190:J190"/>
    <mergeCell ref="M190:N190"/>
    <mergeCell ref="O190:Q190"/>
    <mergeCell ref="T190:U190"/>
    <mergeCell ref="V190:Z190"/>
    <mergeCell ref="D187:E187"/>
    <mergeCell ref="F187:H187"/>
    <mergeCell ref="I187:J187"/>
    <mergeCell ref="M187:N187"/>
    <mergeCell ref="O187:Q187"/>
    <mergeCell ref="T187:U187"/>
    <mergeCell ref="V187:Z187"/>
    <mergeCell ref="D188:E188"/>
    <mergeCell ref="F188:H188"/>
    <mergeCell ref="I188:J188"/>
    <mergeCell ref="M188:N188"/>
    <mergeCell ref="O188:Q188"/>
    <mergeCell ref="T188:U188"/>
    <mergeCell ref="V188:Z188"/>
    <mergeCell ref="D185:E185"/>
    <mergeCell ref="F185:H185"/>
    <mergeCell ref="I185:J185"/>
    <mergeCell ref="M185:N185"/>
    <mergeCell ref="O185:Q185"/>
    <mergeCell ref="T185:U185"/>
    <mergeCell ref="V185:Z185"/>
    <mergeCell ref="D186:E186"/>
    <mergeCell ref="F186:H186"/>
    <mergeCell ref="I186:J186"/>
    <mergeCell ref="M186:N186"/>
    <mergeCell ref="O186:Q186"/>
    <mergeCell ref="T186:U186"/>
    <mergeCell ref="V186:Z186"/>
    <mergeCell ref="D183:E183"/>
    <mergeCell ref="F183:H183"/>
    <mergeCell ref="I183:J183"/>
    <mergeCell ref="M183:N183"/>
    <mergeCell ref="O183:Q183"/>
    <mergeCell ref="T183:U183"/>
    <mergeCell ref="V183:Z183"/>
    <mergeCell ref="D184:E184"/>
    <mergeCell ref="F184:H184"/>
    <mergeCell ref="I184:J184"/>
    <mergeCell ref="M184:N184"/>
    <mergeCell ref="O184:Q184"/>
    <mergeCell ref="T184:U184"/>
    <mergeCell ref="V184:Z184"/>
    <mergeCell ref="D181:E181"/>
    <mergeCell ref="F181:H181"/>
    <mergeCell ref="I181:J181"/>
    <mergeCell ref="M181:N181"/>
    <mergeCell ref="O181:Q181"/>
    <mergeCell ref="T181:U181"/>
    <mergeCell ref="V181:Z181"/>
    <mergeCell ref="D182:E182"/>
    <mergeCell ref="F182:H182"/>
    <mergeCell ref="I182:J182"/>
    <mergeCell ref="M182:N182"/>
    <mergeCell ref="O182:Q182"/>
    <mergeCell ref="T182:U182"/>
    <mergeCell ref="V182:Z182"/>
    <mergeCell ref="D179:E179"/>
    <mergeCell ref="F179:H179"/>
    <mergeCell ref="I179:J179"/>
    <mergeCell ref="M179:N179"/>
    <mergeCell ref="O179:Q179"/>
    <mergeCell ref="T179:U179"/>
    <mergeCell ref="V179:Z179"/>
    <mergeCell ref="D180:E180"/>
    <mergeCell ref="F180:H180"/>
    <mergeCell ref="I180:J180"/>
    <mergeCell ref="M180:N180"/>
    <mergeCell ref="O180:Q180"/>
    <mergeCell ref="T180:U180"/>
    <mergeCell ref="V180:Z180"/>
    <mergeCell ref="D177:E177"/>
    <mergeCell ref="F177:H177"/>
    <mergeCell ref="I177:J177"/>
    <mergeCell ref="M177:N177"/>
    <mergeCell ref="O177:Q177"/>
    <mergeCell ref="T177:U177"/>
    <mergeCell ref="V177:Z177"/>
    <mergeCell ref="D178:E178"/>
    <mergeCell ref="F178:H178"/>
    <mergeCell ref="I178:J178"/>
    <mergeCell ref="M178:N178"/>
    <mergeCell ref="O178:Q178"/>
    <mergeCell ref="T178:U178"/>
    <mergeCell ref="V178:Z178"/>
    <mergeCell ref="D175:E175"/>
    <mergeCell ref="F175:H175"/>
    <mergeCell ref="I175:J175"/>
    <mergeCell ref="M175:N175"/>
    <mergeCell ref="O175:Q175"/>
    <mergeCell ref="T175:U175"/>
    <mergeCell ref="V175:Z175"/>
    <mergeCell ref="D176:E176"/>
    <mergeCell ref="F176:H176"/>
    <mergeCell ref="I176:J176"/>
    <mergeCell ref="M176:N176"/>
    <mergeCell ref="O176:Q176"/>
    <mergeCell ref="T176:U176"/>
    <mergeCell ref="V176:Z176"/>
    <mergeCell ref="D173:E173"/>
    <mergeCell ref="F173:H173"/>
    <mergeCell ref="I173:J173"/>
    <mergeCell ref="M173:N173"/>
    <mergeCell ref="O173:Q173"/>
    <mergeCell ref="T173:U173"/>
    <mergeCell ref="V173:Z173"/>
    <mergeCell ref="D174:E174"/>
    <mergeCell ref="F174:H174"/>
    <mergeCell ref="I174:J174"/>
    <mergeCell ref="M174:N174"/>
    <mergeCell ref="O174:Q174"/>
    <mergeCell ref="T174:U174"/>
    <mergeCell ref="V174:Z174"/>
    <mergeCell ref="D171:E171"/>
    <mergeCell ref="F171:H171"/>
    <mergeCell ref="I171:J171"/>
    <mergeCell ref="M171:N171"/>
    <mergeCell ref="O171:Q171"/>
    <mergeCell ref="T171:U171"/>
    <mergeCell ref="V171:Z171"/>
    <mergeCell ref="D172:E172"/>
    <mergeCell ref="F172:H172"/>
    <mergeCell ref="I172:J172"/>
    <mergeCell ref="M172:N172"/>
    <mergeCell ref="O172:Q172"/>
    <mergeCell ref="T172:U172"/>
    <mergeCell ref="V172:Z172"/>
    <mergeCell ref="D169:E169"/>
    <mergeCell ref="F169:H169"/>
    <mergeCell ref="I169:J169"/>
    <mergeCell ref="M169:N169"/>
    <mergeCell ref="O169:Q169"/>
    <mergeCell ref="T169:U169"/>
    <mergeCell ref="V169:Z169"/>
    <mergeCell ref="D170:E170"/>
    <mergeCell ref="F170:H170"/>
    <mergeCell ref="I170:J170"/>
    <mergeCell ref="M170:N170"/>
    <mergeCell ref="O170:Q170"/>
    <mergeCell ref="T170:U170"/>
    <mergeCell ref="V170:Z170"/>
    <mergeCell ref="D167:E167"/>
    <mergeCell ref="F167:H167"/>
    <mergeCell ref="I167:J167"/>
    <mergeCell ref="M167:N167"/>
    <mergeCell ref="O167:Q167"/>
    <mergeCell ref="T167:U167"/>
    <mergeCell ref="V167:Z167"/>
    <mergeCell ref="D168:E168"/>
    <mergeCell ref="F168:H168"/>
    <mergeCell ref="I168:J168"/>
    <mergeCell ref="M168:N168"/>
    <mergeCell ref="O168:Q168"/>
    <mergeCell ref="T168:U168"/>
    <mergeCell ref="V168:Z168"/>
    <mergeCell ref="D165:E165"/>
    <mergeCell ref="F165:H165"/>
    <mergeCell ref="I165:J165"/>
    <mergeCell ref="M165:N165"/>
    <mergeCell ref="O165:Q165"/>
    <mergeCell ref="T165:U165"/>
    <mergeCell ref="V165:Z165"/>
    <mergeCell ref="D166:E166"/>
    <mergeCell ref="F166:H166"/>
    <mergeCell ref="I166:J166"/>
    <mergeCell ref="M166:N166"/>
    <mergeCell ref="O166:Q166"/>
    <mergeCell ref="T166:U166"/>
    <mergeCell ref="V166:Z166"/>
    <mergeCell ref="I163:J163"/>
    <mergeCell ref="M163:N163"/>
    <mergeCell ref="O163:Q163"/>
    <mergeCell ref="T163:U163"/>
    <mergeCell ref="V163:Z163"/>
    <mergeCell ref="D164:E164"/>
    <mergeCell ref="F164:H164"/>
    <mergeCell ref="I164:J164"/>
    <mergeCell ref="M164:N164"/>
    <mergeCell ref="O164:Q164"/>
    <mergeCell ref="T164:U164"/>
    <mergeCell ref="V164:Z164"/>
    <mergeCell ref="D161:E161"/>
    <mergeCell ref="F161:H161"/>
    <mergeCell ref="I161:J161"/>
    <mergeCell ref="M161:N161"/>
    <mergeCell ref="O161:Q161"/>
    <mergeCell ref="T161:U161"/>
    <mergeCell ref="I162:J162"/>
    <mergeCell ref="M162:N162"/>
    <mergeCell ref="O162:Q162"/>
    <mergeCell ref="T162:U162"/>
    <mergeCell ref="V162:Z162"/>
    <mergeCell ref="I159:J159"/>
    <mergeCell ref="M159:Q159"/>
    <mergeCell ref="I160:J160"/>
    <mergeCell ref="T160:U160"/>
    <mergeCell ref="V11:Z11"/>
    <mergeCell ref="N7:S8"/>
    <mergeCell ref="V7:Z8"/>
    <mergeCell ref="N51:S52"/>
    <mergeCell ref="N45:S46"/>
    <mergeCell ref="N42:S42"/>
    <mergeCell ref="N39:S39"/>
    <mergeCell ref="A156:Z156"/>
    <mergeCell ref="N22:Z23"/>
    <mergeCell ref="N14:S16"/>
    <mergeCell ref="V16:Z16"/>
    <mergeCell ref="V14:Z14"/>
    <mergeCell ref="V12:Z13"/>
    <mergeCell ref="N28:Y31"/>
    <mergeCell ref="N35:S35"/>
    <mergeCell ref="A36:I39"/>
    <mergeCell ref="V153:Z153"/>
    <mergeCell ref="D154:H154"/>
    <mergeCell ref="I154:J154"/>
    <mergeCell ref="M154:N154"/>
    <mergeCell ref="O154:Q154"/>
    <mergeCell ref="T154:U154"/>
    <mergeCell ref="V154:Z154"/>
    <mergeCell ref="D153:E153"/>
    <mergeCell ref="F153:H153"/>
    <mergeCell ref="I153:J153"/>
    <mergeCell ref="M153:N153"/>
    <mergeCell ref="O153:Q153"/>
    <mergeCell ref="T153:U153"/>
    <mergeCell ref="V151:Z151"/>
    <mergeCell ref="D152:E152"/>
    <mergeCell ref="F152:H152"/>
    <mergeCell ref="I152:J152"/>
    <mergeCell ref="M152:N152"/>
    <mergeCell ref="O152:Q152"/>
    <mergeCell ref="T152:U152"/>
    <mergeCell ref="V152:Z152"/>
    <mergeCell ref="D151:E151"/>
    <mergeCell ref="F151:H151"/>
    <mergeCell ref="I151:J151"/>
    <mergeCell ref="M151:N151"/>
    <mergeCell ref="O151:Q151"/>
    <mergeCell ref="T151:U151"/>
    <mergeCell ref="V149:Z149"/>
    <mergeCell ref="D150:E150"/>
    <mergeCell ref="F150:H150"/>
    <mergeCell ref="I150:J150"/>
    <mergeCell ref="M150:N150"/>
    <mergeCell ref="O150:Q150"/>
    <mergeCell ref="T150:U150"/>
    <mergeCell ref="V150:Z150"/>
    <mergeCell ref="D149:E149"/>
    <mergeCell ref="F149:H149"/>
    <mergeCell ref="I149:J149"/>
    <mergeCell ref="M149:N149"/>
    <mergeCell ref="O149:Q149"/>
    <mergeCell ref="T149:U149"/>
    <mergeCell ref="V147:Z147"/>
    <mergeCell ref="D148:E148"/>
    <mergeCell ref="F148:H148"/>
    <mergeCell ref="I148:J148"/>
    <mergeCell ref="M148:N148"/>
    <mergeCell ref="O148:Q148"/>
    <mergeCell ref="T148:U148"/>
    <mergeCell ref="V148:Z148"/>
    <mergeCell ref="D147:E147"/>
    <mergeCell ref="F147:H147"/>
    <mergeCell ref="I147:J147"/>
    <mergeCell ref="M147:N147"/>
    <mergeCell ref="O147:Q147"/>
    <mergeCell ref="T147:U147"/>
    <mergeCell ref="V145:Z145"/>
    <mergeCell ref="D146:E146"/>
    <mergeCell ref="F146:H146"/>
    <mergeCell ref="I146:J146"/>
    <mergeCell ref="M146:N146"/>
    <mergeCell ref="O146:Q146"/>
    <mergeCell ref="T146:U146"/>
    <mergeCell ref="V146:Z146"/>
    <mergeCell ref="D145:E145"/>
    <mergeCell ref="F145:H145"/>
    <mergeCell ref="I145:J145"/>
    <mergeCell ref="M145:N145"/>
    <mergeCell ref="O145:Q145"/>
    <mergeCell ref="T145:U145"/>
    <mergeCell ref="V143:Z143"/>
    <mergeCell ref="D144:E144"/>
    <mergeCell ref="F144:H144"/>
    <mergeCell ref="I144:J144"/>
    <mergeCell ref="M144:N144"/>
    <mergeCell ref="O144:Q144"/>
    <mergeCell ref="T144:U144"/>
    <mergeCell ref="V144:Z144"/>
    <mergeCell ref="D143:E143"/>
    <mergeCell ref="F143:H143"/>
    <mergeCell ref="I143:J143"/>
    <mergeCell ref="M143:N143"/>
    <mergeCell ref="O143:Q143"/>
    <mergeCell ref="T143:U143"/>
    <mergeCell ref="V141:Z141"/>
    <mergeCell ref="D142:E142"/>
    <mergeCell ref="F142:H142"/>
    <mergeCell ref="I142:J142"/>
    <mergeCell ref="M142:N142"/>
    <mergeCell ref="O142:Q142"/>
    <mergeCell ref="T142:U142"/>
    <mergeCell ref="V142:Z142"/>
    <mergeCell ref="D141:E141"/>
    <mergeCell ref="F141:H141"/>
    <mergeCell ref="I141:J141"/>
    <mergeCell ref="M141:N141"/>
    <mergeCell ref="O141:Q141"/>
    <mergeCell ref="T141:U141"/>
    <mergeCell ref="V139:Z139"/>
    <mergeCell ref="D140:E140"/>
    <mergeCell ref="F140:H140"/>
    <mergeCell ref="I140:J140"/>
    <mergeCell ref="M140:N140"/>
    <mergeCell ref="O140:Q140"/>
    <mergeCell ref="T140:U140"/>
    <mergeCell ref="V140:Z140"/>
    <mergeCell ref="D139:E139"/>
    <mergeCell ref="F139:H139"/>
    <mergeCell ref="I139:J139"/>
    <mergeCell ref="M139:N139"/>
    <mergeCell ref="O139:Q139"/>
    <mergeCell ref="T139:U139"/>
    <mergeCell ref="V137:Z137"/>
    <mergeCell ref="D138:E138"/>
    <mergeCell ref="F138:H138"/>
    <mergeCell ref="I138:J138"/>
    <mergeCell ref="M138:N138"/>
    <mergeCell ref="O138:Q138"/>
    <mergeCell ref="T138:U138"/>
    <mergeCell ref="V138:Z138"/>
    <mergeCell ref="D137:E137"/>
    <mergeCell ref="F137:H137"/>
    <mergeCell ref="I137:J137"/>
    <mergeCell ref="M137:N137"/>
    <mergeCell ref="O137:Q137"/>
    <mergeCell ref="T137:U137"/>
    <mergeCell ref="V135:Z135"/>
    <mergeCell ref="D136:E136"/>
    <mergeCell ref="F136:H136"/>
    <mergeCell ref="I136:J136"/>
    <mergeCell ref="M136:N136"/>
    <mergeCell ref="O136:Q136"/>
    <mergeCell ref="T136:U136"/>
    <mergeCell ref="V136:Z136"/>
    <mergeCell ref="D135:E135"/>
    <mergeCell ref="F135:H135"/>
    <mergeCell ref="I135:J135"/>
    <mergeCell ref="M135:N135"/>
    <mergeCell ref="O135:Q135"/>
    <mergeCell ref="T135:U135"/>
    <mergeCell ref="V133:Z133"/>
    <mergeCell ref="D134:E134"/>
    <mergeCell ref="F134:H134"/>
    <mergeCell ref="I134:J134"/>
    <mergeCell ref="M134:N134"/>
    <mergeCell ref="O134:Q134"/>
    <mergeCell ref="T134:U134"/>
    <mergeCell ref="V134:Z134"/>
    <mergeCell ref="D133:E133"/>
    <mergeCell ref="F133:H133"/>
    <mergeCell ref="I133:J133"/>
    <mergeCell ref="M133:N133"/>
    <mergeCell ref="O133:Q133"/>
    <mergeCell ref="T133:U133"/>
    <mergeCell ref="V131:Z131"/>
    <mergeCell ref="D132:E132"/>
    <mergeCell ref="F132:H132"/>
    <mergeCell ref="I132:J132"/>
    <mergeCell ref="M132:N132"/>
    <mergeCell ref="O132:Q132"/>
    <mergeCell ref="T132:U132"/>
    <mergeCell ref="V132:Z132"/>
    <mergeCell ref="D131:E131"/>
    <mergeCell ref="F131:H131"/>
    <mergeCell ref="I131:J131"/>
    <mergeCell ref="M131:N131"/>
    <mergeCell ref="O131:Q131"/>
    <mergeCell ref="T131:U131"/>
    <mergeCell ref="V129:Z129"/>
    <mergeCell ref="D130:E130"/>
    <mergeCell ref="F130:H130"/>
    <mergeCell ref="I130:J130"/>
    <mergeCell ref="M130:N130"/>
    <mergeCell ref="O130:Q130"/>
    <mergeCell ref="T130:U130"/>
    <mergeCell ref="V130:Z130"/>
    <mergeCell ref="D129:E129"/>
    <mergeCell ref="F129:H129"/>
    <mergeCell ref="I129:J129"/>
    <mergeCell ref="M129:N129"/>
    <mergeCell ref="O129:Q129"/>
    <mergeCell ref="T129:U129"/>
    <mergeCell ref="V127:Z127"/>
    <mergeCell ref="D128:E128"/>
    <mergeCell ref="F128:H128"/>
    <mergeCell ref="I128:J128"/>
    <mergeCell ref="M128:N128"/>
    <mergeCell ref="O128:Q128"/>
    <mergeCell ref="T128:U128"/>
    <mergeCell ref="V128:Z128"/>
    <mergeCell ref="D127:E127"/>
    <mergeCell ref="F127:H127"/>
    <mergeCell ref="I127:J127"/>
    <mergeCell ref="M127:N127"/>
    <mergeCell ref="O127:Q127"/>
    <mergeCell ref="T127:U127"/>
    <mergeCell ref="V125:Z125"/>
    <mergeCell ref="D126:E126"/>
    <mergeCell ref="F126:H126"/>
    <mergeCell ref="I126:J126"/>
    <mergeCell ref="M126:N126"/>
    <mergeCell ref="O126:Q126"/>
    <mergeCell ref="T126:U126"/>
    <mergeCell ref="V126:Z126"/>
    <mergeCell ref="D125:E125"/>
    <mergeCell ref="F125:H125"/>
    <mergeCell ref="I125:J125"/>
    <mergeCell ref="M125:N125"/>
    <mergeCell ref="O125:Q125"/>
    <mergeCell ref="T125:U125"/>
    <mergeCell ref="V123:Z123"/>
    <mergeCell ref="D124:E124"/>
    <mergeCell ref="F124:H124"/>
    <mergeCell ref="I124:J124"/>
    <mergeCell ref="M124:N124"/>
    <mergeCell ref="O124:Q124"/>
    <mergeCell ref="T124:U124"/>
    <mergeCell ref="V124:Z124"/>
    <mergeCell ref="D123:E123"/>
    <mergeCell ref="F123:H123"/>
    <mergeCell ref="I123:J123"/>
    <mergeCell ref="M123:N123"/>
    <mergeCell ref="O123:Q123"/>
    <mergeCell ref="T123:U123"/>
    <mergeCell ref="V121:Z121"/>
    <mergeCell ref="D122:E122"/>
    <mergeCell ref="F122:H122"/>
    <mergeCell ref="I122:J122"/>
    <mergeCell ref="M122:N122"/>
    <mergeCell ref="O122:Q122"/>
    <mergeCell ref="T122:U122"/>
    <mergeCell ref="V122:Z122"/>
    <mergeCell ref="D121:E121"/>
    <mergeCell ref="F121:H121"/>
    <mergeCell ref="I121:J121"/>
    <mergeCell ref="M121:N121"/>
    <mergeCell ref="O121:Q121"/>
    <mergeCell ref="T121:U121"/>
    <mergeCell ref="V119:Z119"/>
    <mergeCell ref="D120:E120"/>
    <mergeCell ref="F120:H120"/>
    <mergeCell ref="I120:J120"/>
    <mergeCell ref="M120:N120"/>
    <mergeCell ref="O120:Q120"/>
    <mergeCell ref="T120:U120"/>
    <mergeCell ref="V120:Z120"/>
    <mergeCell ref="D119:E119"/>
    <mergeCell ref="F119:H119"/>
    <mergeCell ref="I119:J119"/>
    <mergeCell ref="M119:N119"/>
    <mergeCell ref="O119:Q119"/>
    <mergeCell ref="T119:U119"/>
    <mergeCell ref="V117:Z117"/>
    <mergeCell ref="D118:E118"/>
    <mergeCell ref="F118:H118"/>
    <mergeCell ref="I118:J118"/>
    <mergeCell ref="M118:N118"/>
    <mergeCell ref="O118:Q118"/>
    <mergeCell ref="T118:U118"/>
    <mergeCell ref="V118:Z118"/>
    <mergeCell ref="D117:E117"/>
    <mergeCell ref="F117:H117"/>
    <mergeCell ref="I117:J117"/>
    <mergeCell ref="M117:N117"/>
    <mergeCell ref="O117:Q117"/>
    <mergeCell ref="T117:U117"/>
    <mergeCell ref="V115:Z115"/>
    <mergeCell ref="D116:E116"/>
    <mergeCell ref="F116:H116"/>
    <mergeCell ref="I116:J116"/>
    <mergeCell ref="M116:N116"/>
    <mergeCell ref="O116:Q116"/>
    <mergeCell ref="T116:U116"/>
    <mergeCell ref="V116:Z116"/>
    <mergeCell ref="D115:E115"/>
    <mergeCell ref="F115:H115"/>
    <mergeCell ref="I115:J115"/>
    <mergeCell ref="M115:N115"/>
    <mergeCell ref="O115:Q115"/>
    <mergeCell ref="T115:U115"/>
    <mergeCell ref="V113:Z113"/>
    <mergeCell ref="D114:E114"/>
    <mergeCell ref="F114:H114"/>
    <mergeCell ref="I114:J114"/>
    <mergeCell ref="M114:N114"/>
    <mergeCell ref="O114:Q114"/>
    <mergeCell ref="T114:U114"/>
    <mergeCell ref="V114:Z114"/>
    <mergeCell ref="D113:E113"/>
    <mergeCell ref="F113:H113"/>
    <mergeCell ref="I113:J113"/>
    <mergeCell ref="M113:N113"/>
    <mergeCell ref="O113:Q113"/>
    <mergeCell ref="T113:U113"/>
    <mergeCell ref="V111:Z111"/>
    <mergeCell ref="D112:H112"/>
    <mergeCell ref="I112:J112"/>
    <mergeCell ref="M112:N112"/>
    <mergeCell ref="O112:Q112"/>
    <mergeCell ref="T112:U112"/>
    <mergeCell ref="V112:Z112"/>
    <mergeCell ref="T110:U110"/>
    <mergeCell ref="D111:E111"/>
    <mergeCell ref="F111:H111"/>
    <mergeCell ref="I111:J111"/>
    <mergeCell ref="M111:N111"/>
    <mergeCell ref="O111:Q111"/>
    <mergeCell ref="T111:U111"/>
    <mergeCell ref="V108:Z110"/>
    <mergeCell ref="I109:J109"/>
    <mergeCell ref="M109:Q109"/>
    <mergeCell ref="R109:S109"/>
    <mergeCell ref="T109:U109"/>
    <mergeCell ref="D110:E110"/>
    <mergeCell ref="F110:H110"/>
    <mergeCell ref="I110:J110"/>
    <mergeCell ref="M110:N110"/>
    <mergeCell ref="O110:Q110"/>
    <mergeCell ref="A106:Z106"/>
    <mergeCell ref="A107:I107"/>
    <mergeCell ref="N107:Z107"/>
    <mergeCell ref="A108:A110"/>
    <mergeCell ref="B108:B110"/>
    <mergeCell ref="C108:C110"/>
    <mergeCell ref="D108:H109"/>
    <mergeCell ref="I108:J108"/>
    <mergeCell ref="M108:Q108"/>
    <mergeCell ref="R108:U108"/>
    <mergeCell ref="V103:Z103"/>
    <mergeCell ref="D104:H104"/>
    <mergeCell ref="I104:J104"/>
    <mergeCell ref="M104:N104"/>
    <mergeCell ref="O104:Q104"/>
    <mergeCell ref="T104:U104"/>
    <mergeCell ref="V104:Z104"/>
    <mergeCell ref="D103:E103"/>
    <mergeCell ref="F103:H103"/>
    <mergeCell ref="I103:J103"/>
    <mergeCell ref="M103:N103"/>
    <mergeCell ref="O103:Q103"/>
    <mergeCell ref="T103:U103"/>
    <mergeCell ref="V101:Z101"/>
    <mergeCell ref="D102:E102"/>
    <mergeCell ref="F102:H102"/>
    <mergeCell ref="I102:J102"/>
    <mergeCell ref="M102:N102"/>
    <mergeCell ref="O102:Q102"/>
    <mergeCell ref="T102:U102"/>
    <mergeCell ref="V102:Z102"/>
    <mergeCell ref="D101:E101"/>
    <mergeCell ref="F101:H101"/>
    <mergeCell ref="I101:J101"/>
    <mergeCell ref="M101:N101"/>
    <mergeCell ref="O101:Q101"/>
    <mergeCell ref="T101:U101"/>
    <mergeCell ref="V99:Z99"/>
    <mergeCell ref="D100:E100"/>
    <mergeCell ref="F100:H100"/>
    <mergeCell ref="I100:J100"/>
    <mergeCell ref="M100:N100"/>
    <mergeCell ref="O100:Q100"/>
    <mergeCell ref="T100:U100"/>
    <mergeCell ref="V100:Z100"/>
    <mergeCell ref="D99:E99"/>
    <mergeCell ref="F99:H99"/>
    <mergeCell ref="I99:J99"/>
    <mergeCell ref="M99:N99"/>
    <mergeCell ref="O99:Q99"/>
    <mergeCell ref="T99:U99"/>
    <mergeCell ref="V97:Z97"/>
    <mergeCell ref="D98:E98"/>
    <mergeCell ref="F98:H98"/>
    <mergeCell ref="I98:J98"/>
    <mergeCell ref="M98:N98"/>
    <mergeCell ref="O98:Q98"/>
    <mergeCell ref="T98:U98"/>
    <mergeCell ref="V98:Z98"/>
    <mergeCell ref="D97:E97"/>
    <mergeCell ref="F97:H97"/>
    <mergeCell ref="I97:J97"/>
    <mergeCell ref="M97:N97"/>
    <mergeCell ref="O97:Q97"/>
    <mergeCell ref="T97:U97"/>
    <mergeCell ref="V95:Z95"/>
    <mergeCell ref="D96:E96"/>
    <mergeCell ref="F96:H96"/>
    <mergeCell ref="I96:J96"/>
    <mergeCell ref="M96:N96"/>
    <mergeCell ref="O96:Q96"/>
    <mergeCell ref="T96:U96"/>
    <mergeCell ref="V96:Z96"/>
    <mergeCell ref="D95:E95"/>
    <mergeCell ref="F95:H95"/>
    <mergeCell ref="I95:J95"/>
    <mergeCell ref="M95:N95"/>
    <mergeCell ref="O95:Q95"/>
    <mergeCell ref="T95:U95"/>
    <mergeCell ref="V93:Z93"/>
    <mergeCell ref="D94:E94"/>
    <mergeCell ref="F94:H94"/>
    <mergeCell ref="I94:J94"/>
    <mergeCell ref="M94:N94"/>
    <mergeCell ref="O94:Q94"/>
    <mergeCell ref="T94:U94"/>
    <mergeCell ref="V94:Z94"/>
    <mergeCell ref="D93:E93"/>
    <mergeCell ref="F93:H93"/>
    <mergeCell ref="I93:J93"/>
    <mergeCell ref="M93:N93"/>
    <mergeCell ref="O93:Q93"/>
    <mergeCell ref="T93:U93"/>
    <mergeCell ref="V91:Z91"/>
    <mergeCell ref="D92:E92"/>
    <mergeCell ref="F92:H92"/>
    <mergeCell ref="I92:J92"/>
    <mergeCell ref="M92:N92"/>
    <mergeCell ref="O92:Q92"/>
    <mergeCell ref="T92:U92"/>
    <mergeCell ref="V92:Z92"/>
    <mergeCell ref="D91:E91"/>
    <mergeCell ref="F91:H91"/>
    <mergeCell ref="I91:J91"/>
    <mergeCell ref="M91:N91"/>
    <mergeCell ref="O91:Q91"/>
    <mergeCell ref="T91:U91"/>
    <mergeCell ref="V89:Z89"/>
    <mergeCell ref="D90:E90"/>
    <mergeCell ref="F90:H90"/>
    <mergeCell ref="I90:J90"/>
    <mergeCell ref="M90:N90"/>
    <mergeCell ref="O90:Q90"/>
    <mergeCell ref="T90:U90"/>
    <mergeCell ref="V90:Z90"/>
    <mergeCell ref="D89:E89"/>
    <mergeCell ref="F89:H89"/>
    <mergeCell ref="I89:J89"/>
    <mergeCell ref="M89:N89"/>
    <mergeCell ref="O89:Q89"/>
    <mergeCell ref="T89:U89"/>
    <mergeCell ref="V87:Z87"/>
    <mergeCell ref="D88:E88"/>
    <mergeCell ref="F88:H88"/>
    <mergeCell ref="I88:J88"/>
    <mergeCell ref="M88:N88"/>
    <mergeCell ref="O88:Q88"/>
    <mergeCell ref="T88:U88"/>
    <mergeCell ref="V88:Z88"/>
    <mergeCell ref="D87:E87"/>
    <mergeCell ref="F87:H87"/>
    <mergeCell ref="I87:J87"/>
    <mergeCell ref="M87:N87"/>
    <mergeCell ref="O87:Q87"/>
    <mergeCell ref="T87:U87"/>
    <mergeCell ref="V85:Z85"/>
    <mergeCell ref="D86:E86"/>
    <mergeCell ref="F86:H86"/>
    <mergeCell ref="I86:J86"/>
    <mergeCell ref="M86:N86"/>
    <mergeCell ref="O86:Q86"/>
    <mergeCell ref="T86:U86"/>
    <mergeCell ref="V86:Z86"/>
    <mergeCell ref="D85:E85"/>
    <mergeCell ref="F85:H85"/>
    <mergeCell ref="I85:J85"/>
    <mergeCell ref="M85:N85"/>
    <mergeCell ref="O85:Q85"/>
    <mergeCell ref="T85:U85"/>
    <mergeCell ref="V83:Z83"/>
    <mergeCell ref="D84:E84"/>
    <mergeCell ref="F84:H84"/>
    <mergeCell ref="I84:J84"/>
    <mergeCell ref="M84:N84"/>
    <mergeCell ref="O84:Q84"/>
    <mergeCell ref="T84:U84"/>
    <mergeCell ref="V84:Z84"/>
    <mergeCell ref="D83:E83"/>
    <mergeCell ref="F83:H83"/>
    <mergeCell ref="I83:J83"/>
    <mergeCell ref="M83:N83"/>
    <mergeCell ref="O83:Q83"/>
    <mergeCell ref="T83:U83"/>
    <mergeCell ref="V81:Z81"/>
    <mergeCell ref="D82:E82"/>
    <mergeCell ref="F82:H82"/>
    <mergeCell ref="I82:J82"/>
    <mergeCell ref="M82:N82"/>
    <mergeCell ref="O82:Q82"/>
    <mergeCell ref="T82:U82"/>
    <mergeCell ref="V82:Z82"/>
    <mergeCell ref="D81:E81"/>
    <mergeCell ref="F81:H81"/>
    <mergeCell ref="I81:J81"/>
    <mergeCell ref="M81:N81"/>
    <mergeCell ref="O81:Q81"/>
    <mergeCell ref="T81:U81"/>
    <mergeCell ref="V79:Z79"/>
    <mergeCell ref="D80:E80"/>
    <mergeCell ref="F80:H80"/>
    <mergeCell ref="I80:J80"/>
    <mergeCell ref="M80:N80"/>
    <mergeCell ref="O80:Q80"/>
    <mergeCell ref="T80:U80"/>
    <mergeCell ref="V80:Z80"/>
    <mergeCell ref="D79:E79"/>
    <mergeCell ref="F79:H79"/>
    <mergeCell ref="I79:J79"/>
    <mergeCell ref="M79:N79"/>
    <mergeCell ref="O79:Q79"/>
    <mergeCell ref="T79:U79"/>
    <mergeCell ref="V77:Z77"/>
    <mergeCell ref="D78:E78"/>
    <mergeCell ref="F78:H78"/>
    <mergeCell ref="I78:J78"/>
    <mergeCell ref="M78:N78"/>
    <mergeCell ref="O78:Q78"/>
    <mergeCell ref="T78:U78"/>
    <mergeCell ref="V78:Z78"/>
    <mergeCell ref="D77:E77"/>
    <mergeCell ref="F77:H77"/>
    <mergeCell ref="I77:J77"/>
    <mergeCell ref="M77:N77"/>
    <mergeCell ref="O77:Q77"/>
    <mergeCell ref="T77:U77"/>
    <mergeCell ref="V75:Z75"/>
    <mergeCell ref="D76:E76"/>
    <mergeCell ref="F76:H76"/>
    <mergeCell ref="I76:J76"/>
    <mergeCell ref="M76:N76"/>
    <mergeCell ref="O76:Q76"/>
    <mergeCell ref="T76:U76"/>
    <mergeCell ref="V76:Z76"/>
    <mergeCell ref="D75:E75"/>
    <mergeCell ref="F75:H75"/>
    <mergeCell ref="I75:J75"/>
    <mergeCell ref="M75:N75"/>
    <mergeCell ref="O75:Q75"/>
    <mergeCell ref="T75:U75"/>
    <mergeCell ref="V73:Z73"/>
    <mergeCell ref="D74:E74"/>
    <mergeCell ref="F74:H74"/>
    <mergeCell ref="I74:J74"/>
    <mergeCell ref="M74:N74"/>
    <mergeCell ref="O74:Q74"/>
    <mergeCell ref="T74:U74"/>
    <mergeCell ref="V74:Z74"/>
    <mergeCell ref="D73:E73"/>
    <mergeCell ref="F73:H73"/>
    <mergeCell ref="I73:J73"/>
    <mergeCell ref="M73:N73"/>
    <mergeCell ref="O73:Q73"/>
    <mergeCell ref="T73:U73"/>
    <mergeCell ref="V71:Z71"/>
    <mergeCell ref="D72:E72"/>
    <mergeCell ref="F72:H72"/>
    <mergeCell ref="I72:J72"/>
    <mergeCell ref="M72:N72"/>
    <mergeCell ref="O72:Q72"/>
    <mergeCell ref="T72:U72"/>
    <mergeCell ref="V72:Z72"/>
    <mergeCell ref="D71:E71"/>
    <mergeCell ref="F71:H71"/>
    <mergeCell ref="I71:J71"/>
    <mergeCell ref="M71:N71"/>
    <mergeCell ref="O71:Q71"/>
    <mergeCell ref="T71:U71"/>
    <mergeCell ref="V69:Z69"/>
    <mergeCell ref="D70:E70"/>
    <mergeCell ref="F70:H70"/>
    <mergeCell ref="I70:J70"/>
    <mergeCell ref="M70:N70"/>
    <mergeCell ref="O70:Q70"/>
    <mergeCell ref="T70:U70"/>
    <mergeCell ref="V70:Z70"/>
    <mergeCell ref="D69:E69"/>
    <mergeCell ref="F69:H69"/>
    <mergeCell ref="I69:J69"/>
    <mergeCell ref="M69:N69"/>
    <mergeCell ref="O69:Q69"/>
    <mergeCell ref="T69:U69"/>
    <mergeCell ref="V67:Z67"/>
    <mergeCell ref="D68:E68"/>
    <mergeCell ref="F68:H68"/>
    <mergeCell ref="I68:J68"/>
    <mergeCell ref="M68:N68"/>
    <mergeCell ref="O68:Q68"/>
    <mergeCell ref="T68:U68"/>
    <mergeCell ref="V68:Z68"/>
    <mergeCell ref="D67:E67"/>
    <mergeCell ref="F67:H67"/>
    <mergeCell ref="I67:J67"/>
    <mergeCell ref="M67:N67"/>
    <mergeCell ref="O67:Q67"/>
    <mergeCell ref="T67:U67"/>
    <mergeCell ref="V65:Z65"/>
    <mergeCell ref="D66:E66"/>
    <mergeCell ref="F66:H66"/>
    <mergeCell ref="I66:J66"/>
    <mergeCell ref="M66:N66"/>
    <mergeCell ref="O66:Q66"/>
    <mergeCell ref="T66:U66"/>
    <mergeCell ref="V66:Z66"/>
    <mergeCell ref="D65:E65"/>
    <mergeCell ref="F65:H65"/>
    <mergeCell ref="I65:J65"/>
    <mergeCell ref="M65:N65"/>
    <mergeCell ref="O65:Q65"/>
    <mergeCell ref="T65:U65"/>
    <mergeCell ref="V63:Z63"/>
    <mergeCell ref="D64:E64"/>
    <mergeCell ref="F64:H64"/>
    <mergeCell ref="I64:J64"/>
    <mergeCell ref="M64:N64"/>
    <mergeCell ref="O64:Q64"/>
    <mergeCell ref="T64:U64"/>
    <mergeCell ref="V64:Z64"/>
    <mergeCell ref="D63:E63"/>
    <mergeCell ref="F63:H63"/>
    <mergeCell ref="I63:J63"/>
    <mergeCell ref="M63:N63"/>
    <mergeCell ref="O63:Q63"/>
    <mergeCell ref="T63:U63"/>
    <mergeCell ref="V61:Z61"/>
    <mergeCell ref="D62:E62"/>
    <mergeCell ref="F62:H62"/>
    <mergeCell ref="I62:J62"/>
    <mergeCell ref="M62:N62"/>
    <mergeCell ref="O62:Q62"/>
    <mergeCell ref="T62:U62"/>
    <mergeCell ref="V62:Z62"/>
    <mergeCell ref="D61:E61"/>
    <mergeCell ref="F61:H61"/>
    <mergeCell ref="I61:J61"/>
    <mergeCell ref="M61:N61"/>
    <mergeCell ref="O61:Q61"/>
    <mergeCell ref="T61:U61"/>
    <mergeCell ref="A58:A60"/>
    <mergeCell ref="B58:B60"/>
    <mergeCell ref="C58:C60"/>
    <mergeCell ref="D58:H59"/>
    <mergeCell ref="I58:J58"/>
    <mergeCell ref="M58:Q58"/>
    <mergeCell ref="D60:E60"/>
    <mergeCell ref="F60:H60"/>
    <mergeCell ref="B45:I45"/>
    <mergeCell ref="B47:I49"/>
    <mergeCell ref="B51:I55"/>
    <mergeCell ref="A56:I56"/>
    <mergeCell ref="N56:Z56"/>
    <mergeCell ref="A57:I57"/>
    <mergeCell ref="N57:Z57"/>
    <mergeCell ref="R58:U58"/>
    <mergeCell ref="V58:Z60"/>
    <mergeCell ref="I59:J59"/>
    <mergeCell ref="M59:Q59"/>
    <mergeCell ref="R59:S59"/>
    <mergeCell ref="T59:U59"/>
    <mergeCell ref="I60:J60"/>
    <mergeCell ref="M60:N60"/>
    <mergeCell ref="O60:Q60"/>
    <mergeCell ref="B43:I43"/>
    <mergeCell ref="T60:U60"/>
    <mergeCell ref="A30:I31"/>
    <mergeCell ref="G12:G13"/>
    <mergeCell ref="H12:H13"/>
    <mergeCell ref="I12:I13"/>
    <mergeCell ref="A12:A13"/>
    <mergeCell ref="B12:B13"/>
    <mergeCell ref="C12:C13"/>
    <mergeCell ref="D12:D13"/>
    <mergeCell ref="E12:E13"/>
    <mergeCell ref="F12:F13"/>
    <mergeCell ref="A1:I2"/>
    <mergeCell ref="A3:A5"/>
    <mergeCell ref="B3:B5"/>
    <mergeCell ref="C3:C5"/>
    <mergeCell ref="D3:D5"/>
    <mergeCell ref="E3:E4"/>
    <mergeCell ref="G3:H3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conditionalFormatting sqref="A62:E103 M62:Z103 M113:Z153 A113:E153">
    <cfRule type="expression" dxfId="32" priority="64" stopIfTrue="1">
      <formula>$A62="x"</formula>
    </cfRule>
  </conditionalFormatting>
  <conditionalFormatting sqref="F62:H103 F113:H153">
    <cfRule type="expression" dxfId="31" priority="65" stopIfTrue="1">
      <formula>$A62="x"</formula>
    </cfRule>
  </conditionalFormatting>
  <conditionalFormatting sqref="I62:J103 I113:J153">
    <cfRule type="expression" dxfId="30" priority="66" stopIfTrue="1">
      <formula>$A62="x"</formula>
    </cfRule>
  </conditionalFormatting>
  <conditionalFormatting sqref="A164:E204 M164:Z204">
    <cfRule type="expression" dxfId="29" priority="28" stopIfTrue="1">
      <formula>$A164="x"</formula>
    </cfRule>
  </conditionalFormatting>
  <conditionalFormatting sqref="F164:H204">
    <cfRule type="expression" dxfId="28" priority="29" stopIfTrue="1">
      <formula>$A164="x"</formula>
    </cfRule>
  </conditionalFormatting>
  <conditionalFormatting sqref="I164:J204">
    <cfRule type="expression" dxfId="27" priority="30" stopIfTrue="1">
      <formula>$A164="x"</formula>
    </cfRule>
  </conditionalFormatting>
  <conditionalFormatting sqref="A214:E254 M214:N254 R214:Z254">
    <cfRule type="expression" dxfId="26" priority="25" stopIfTrue="1">
      <formula>$A214="x"</formula>
    </cfRule>
  </conditionalFormatting>
  <conditionalFormatting sqref="F214:H254">
    <cfRule type="expression" dxfId="25" priority="26" stopIfTrue="1">
      <formula>$A214="x"</formula>
    </cfRule>
  </conditionalFormatting>
  <conditionalFormatting sqref="I214:J254">
    <cfRule type="expression" dxfId="24" priority="27" stopIfTrue="1">
      <formula>$A214="x"</formula>
    </cfRule>
  </conditionalFormatting>
  <conditionalFormatting sqref="A264:E304 M264:Z304">
    <cfRule type="expression" dxfId="23" priority="22" stopIfTrue="1">
      <formula>$A264="x"</formula>
    </cfRule>
  </conditionalFormatting>
  <conditionalFormatting sqref="F264:H304">
    <cfRule type="expression" dxfId="22" priority="23" stopIfTrue="1">
      <formula>$A264="x"</formula>
    </cfRule>
  </conditionalFormatting>
  <conditionalFormatting sqref="I264:J304">
    <cfRule type="expression" dxfId="21" priority="24" stopIfTrue="1">
      <formula>$A264="x"</formula>
    </cfRule>
  </conditionalFormatting>
  <conditionalFormatting sqref="A314:E354 M314:N354 R314:Z354">
    <cfRule type="expression" dxfId="20" priority="19" stopIfTrue="1">
      <formula>$A314="x"</formula>
    </cfRule>
  </conditionalFormatting>
  <conditionalFormatting sqref="F314:H354">
    <cfRule type="expression" dxfId="19" priority="20" stopIfTrue="1">
      <formula>$A314="x"</formula>
    </cfRule>
  </conditionalFormatting>
  <conditionalFormatting sqref="I314:J354">
    <cfRule type="expression" dxfId="18" priority="21" stopIfTrue="1">
      <formula>$A314="x"</formula>
    </cfRule>
  </conditionalFormatting>
  <conditionalFormatting sqref="A364:E404 M364:N404 R364:Z404">
    <cfRule type="expression" dxfId="17" priority="16" stopIfTrue="1">
      <formula>$A364="x"</formula>
    </cfRule>
  </conditionalFormatting>
  <conditionalFormatting sqref="F364:H404">
    <cfRule type="expression" dxfId="16" priority="17" stopIfTrue="1">
      <formula>$A364="x"</formula>
    </cfRule>
  </conditionalFormatting>
  <conditionalFormatting sqref="I364:J404">
    <cfRule type="expression" dxfId="15" priority="18" stopIfTrue="1">
      <formula>$A364="x"</formula>
    </cfRule>
  </conditionalFormatting>
  <conditionalFormatting sqref="A414:E454 M414:N454 R414:Z454">
    <cfRule type="expression" dxfId="14" priority="13" stopIfTrue="1">
      <formula>$A414="x"</formula>
    </cfRule>
  </conditionalFormatting>
  <conditionalFormatting sqref="F414:H454">
    <cfRule type="expression" dxfId="13" priority="14" stopIfTrue="1">
      <formula>$A414="x"</formula>
    </cfRule>
  </conditionalFormatting>
  <conditionalFormatting sqref="I414:J454">
    <cfRule type="expression" dxfId="12" priority="15" stopIfTrue="1">
      <formula>$A414="x"</formula>
    </cfRule>
  </conditionalFormatting>
  <conditionalFormatting sqref="A464:E504 M464:N504 R464:Z504">
    <cfRule type="expression" dxfId="11" priority="10" stopIfTrue="1">
      <formula>$A464="x"</formula>
    </cfRule>
  </conditionalFormatting>
  <conditionalFormatting sqref="F464:H504">
    <cfRule type="expression" dxfId="10" priority="11" stopIfTrue="1">
      <formula>$A464="x"</formula>
    </cfRule>
  </conditionalFormatting>
  <conditionalFormatting sqref="I464:J504">
    <cfRule type="expression" dxfId="9" priority="12" stopIfTrue="1">
      <formula>$A464="x"</formula>
    </cfRule>
  </conditionalFormatting>
  <conditionalFormatting sqref="A514:E554 M514:N554 R514:Z554">
    <cfRule type="expression" dxfId="8" priority="7" stopIfTrue="1">
      <formula>$A514="x"</formula>
    </cfRule>
  </conditionalFormatting>
  <conditionalFormatting sqref="F514:H554">
    <cfRule type="expression" dxfId="7" priority="8" stopIfTrue="1">
      <formula>$A514="x"</formula>
    </cfRule>
  </conditionalFormatting>
  <conditionalFormatting sqref="I514:J554">
    <cfRule type="expression" dxfId="6" priority="9" stopIfTrue="1">
      <formula>$A514="x"</formula>
    </cfRule>
  </conditionalFormatting>
  <conditionalFormatting sqref="O214:Q254">
    <cfRule type="expression" dxfId="5" priority="6" stopIfTrue="1">
      <formula>$A214="x"</formula>
    </cfRule>
  </conditionalFormatting>
  <conditionalFormatting sqref="O314:Q354">
    <cfRule type="expression" dxfId="4" priority="5" stopIfTrue="1">
      <formula>$A314="x"</formula>
    </cfRule>
  </conditionalFormatting>
  <conditionalFormatting sqref="O364:Q404">
    <cfRule type="expression" dxfId="3" priority="4" stopIfTrue="1">
      <formula>$A364="x"</formula>
    </cfRule>
  </conditionalFormatting>
  <conditionalFormatting sqref="O414:Q454">
    <cfRule type="expression" dxfId="2" priority="3" stopIfTrue="1">
      <formula>$A414="x"</formula>
    </cfRule>
  </conditionalFormatting>
  <conditionalFormatting sqref="O464:Q504">
    <cfRule type="expression" dxfId="1" priority="2" stopIfTrue="1">
      <formula>$A464="x"</formula>
    </cfRule>
  </conditionalFormatting>
  <conditionalFormatting sqref="O514:Q554">
    <cfRule type="expression" dxfId="0" priority="1" stopIfTrue="1">
      <formula>$A514="x"</formula>
    </cfRule>
  </conditionalFormatting>
  <printOptions horizontalCentered="1" verticalCentered="1"/>
  <pageMargins left="0" right="0" top="0.39370078740157483" bottom="0" header="0.51181102362204722" footer="0.51181102362204722"/>
  <pageSetup paperSize="8" scale="80" fitToHeight="11" orientation="landscape" r:id="rId1"/>
  <headerFooter differentFirst="1" alignWithMargins="0">
    <firstHeader>&amp;R&amp;G</firstHeader>
  </headerFooter>
  <ignoredErrors>
    <ignoredError sqref="D62:J79 D113:J125 I264:J279 D164:J190 D214:J248 D264:H304 I280:J288 D314:J354 D364:J404 D414:J454 D464:J502 D514:J550 I290:J304 D81:J100 D80:H80 D552:J554 D551:H551 D504:J504 D503:H503 D102:J103 D101:H101 D127:J153 D126:H126 D192:J204 D191:H191 D250:J254 D249:H249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323850</xdr:colOff>
                    <xdr:row>35</xdr:row>
                    <xdr:rowOff>114300</xdr:rowOff>
                  </from>
                  <to>
                    <xdr:col>24</xdr:col>
                    <xdr:colOff>457200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323850</xdr:colOff>
                    <xdr:row>38</xdr:row>
                    <xdr:rowOff>142875</xdr:rowOff>
                  </from>
                  <to>
                    <xdr:col>24</xdr:col>
                    <xdr:colOff>381000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21</xdr:col>
                    <xdr:colOff>161925</xdr:colOff>
                    <xdr:row>34</xdr:row>
                    <xdr:rowOff>38100</xdr:rowOff>
                  </from>
                  <to>
                    <xdr:col>24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</vt:lpstr>
      <vt:lpstr>VERWENDUNGSNACHWEIS!Druckbereich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Kraske, Juliane</dc:creator>
  <cp:lastModifiedBy>Pethe, Karina</cp:lastModifiedBy>
  <cp:lastPrinted>2017-10-26T10:11:15Z</cp:lastPrinted>
  <dcterms:created xsi:type="dcterms:W3CDTF">2017-08-17T09:17:01Z</dcterms:created>
  <dcterms:modified xsi:type="dcterms:W3CDTF">2023-05-22T09:07:40Z</dcterms:modified>
</cp:coreProperties>
</file>